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8800" windowHeight="12210" activeTab="1"/>
  </bookViews>
  <sheets>
    <sheet name="General Aspects " sheetId="6" r:id="rId1"/>
    <sheet name="PP" sheetId="5" r:id="rId2"/>
  </sheets>
  <definedNames>
    <definedName name="_xlnm._FilterDatabase" localSheetId="1" hidden="1">PP!$A$51:$BP$51</definedName>
    <definedName name="_xlnm.Print_Area" localSheetId="0">'General Aspects '!#REF!</definedName>
    <definedName name="_xlnm.Print_Area" localSheetId="1">PP!$B$3:$AN$151</definedName>
    <definedName name="PROJECTCODE" localSheetId="0">'General Aspects '!$E$2</definedName>
    <definedName name="THEME_NAME" localSheetId="0">'General Aspects '!$B$5</definedName>
  </definedNames>
  <calcPr calcId="124519"/>
</workbook>
</file>

<file path=xl/calcChain.xml><?xml version="1.0" encoding="utf-8"?>
<calcChain xmlns="http://schemas.openxmlformats.org/spreadsheetml/2006/main">
  <c r="K113" i="5"/>
  <c r="K46" l="1"/>
  <c r="K68"/>
  <c r="AG37" l="1"/>
  <c r="AK37" s="1"/>
  <c r="AE37"/>
  <c r="AG31"/>
  <c r="AK31" s="1"/>
  <c r="AE31"/>
  <c r="K59"/>
  <c r="AG34" l="1"/>
  <c r="AK34" s="1"/>
  <c r="AE34"/>
  <c r="AG25"/>
  <c r="AK25" s="1"/>
  <c r="AE25"/>
  <c r="K77" l="1"/>
  <c r="K145"/>
  <c r="AG28" l="1"/>
  <c r="AK28" s="1"/>
  <c r="AE28"/>
  <c r="AE22"/>
  <c r="AG22"/>
  <c r="AK22" s="1"/>
  <c r="AK46" s="1"/>
  <c r="AE46"/>
  <c r="AH46"/>
  <c r="AI46"/>
  <c r="K129"/>
  <c r="AE129" s="1"/>
  <c r="AJ17"/>
  <c r="AK17" s="1"/>
  <c r="AE17"/>
  <c r="AG16"/>
  <c r="AK16" s="1"/>
  <c r="AE16"/>
  <c r="AJ14"/>
  <c r="AK14" s="1"/>
  <c r="AE14"/>
  <c r="AG13"/>
  <c r="AK13" s="1"/>
  <c r="AE13"/>
  <c r="AE128"/>
  <c r="AJ128"/>
  <c r="AK128" s="1"/>
  <c r="AK129" s="1"/>
  <c r="AE10"/>
  <c r="AG10"/>
  <c r="AK10" s="1"/>
  <c r="AK19" s="1"/>
  <c r="AE11"/>
  <c r="AJ11"/>
  <c r="AK11" s="1"/>
  <c r="L19"/>
  <c r="M19"/>
  <c r="AE19"/>
  <c r="AH19"/>
  <c r="AI19"/>
  <c r="AG129"/>
  <c r="AH129"/>
  <c r="AI129"/>
  <c r="K155" l="1"/>
  <c r="AG19"/>
  <c r="AJ46"/>
  <c r="AJ19"/>
  <c r="AJ129"/>
  <c r="AG46"/>
</calcChain>
</file>

<file path=xl/sharedStrings.xml><?xml version="1.0" encoding="utf-8"?>
<sst xmlns="http://schemas.openxmlformats.org/spreadsheetml/2006/main" count="626" uniqueCount="261">
  <si>
    <t>Contract #</t>
  </si>
  <si>
    <t>Procurement Type</t>
  </si>
  <si>
    <t>Procurement method</t>
  </si>
  <si>
    <t xml:space="preserve"> </t>
  </si>
  <si>
    <t>Source of finance MDTF</t>
  </si>
  <si>
    <t>Source of finance IDA</t>
  </si>
  <si>
    <t>Remarks</t>
  </si>
  <si>
    <t>BB to follow up</t>
  </si>
  <si>
    <t>Disbursement Estimates</t>
  </si>
  <si>
    <t>IV Quarter 2008</t>
  </si>
  <si>
    <t>First Half 2009</t>
  </si>
  <si>
    <t>Second Half 2009</t>
  </si>
  <si>
    <t>Total</t>
  </si>
  <si>
    <t>Amount reduced from previous estimates</t>
  </si>
  <si>
    <t>Draft Bidding Docs and SPN</t>
  </si>
  <si>
    <t>Bid evaluation report</t>
  </si>
  <si>
    <t>Bank's no objection to Contract award</t>
  </si>
  <si>
    <t>Bank's review (Prior/Post)</t>
  </si>
  <si>
    <t>RFP/ REI issued</t>
  </si>
  <si>
    <t>Technical Proposal receipt</t>
  </si>
  <si>
    <t>Bank's no objection for Technical proposal</t>
  </si>
  <si>
    <t>Bank's no objection to contract signature</t>
  </si>
  <si>
    <t>Bank's Review (Prior/
Post)</t>
  </si>
  <si>
    <t>Procurement category</t>
  </si>
  <si>
    <t>Description items</t>
  </si>
  <si>
    <t>Description of Assignment</t>
  </si>
  <si>
    <t>Disbursed as of 19 Sept. 08 ( to verify)</t>
  </si>
  <si>
    <t>Bid opening</t>
  </si>
  <si>
    <t>Project Procurement Plan</t>
  </si>
  <si>
    <t>Contract signing date</t>
  </si>
  <si>
    <t>Invitation for bids</t>
  </si>
  <si>
    <t>Bank's NO objection to bidding docs/Specs</t>
  </si>
  <si>
    <t>Procurement Plan</t>
  </si>
  <si>
    <t>Procurement Method</t>
  </si>
  <si>
    <t>1.</t>
  </si>
  <si>
    <t>III. Selection of Consultants</t>
  </si>
  <si>
    <t>Agreed date of procurement Plan</t>
  </si>
  <si>
    <t>I. General</t>
  </si>
  <si>
    <r>
      <t>1. Prior Review Threshold</t>
    </r>
    <r>
      <rPr>
        <sz val="12"/>
        <rFont val="Times New Roman"/>
        <family val="1"/>
        <charset val="204"/>
      </rPr>
      <t>: Procurement Decisions subject to Prior Review by the Bank as stated in Appendix 1 to the Guidelines for Procurement:</t>
    </r>
  </si>
  <si>
    <t>Selection  Method</t>
  </si>
  <si>
    <t>5.</t>
  </si>
  <si>
    <t>6.</t>
  </si>
  <si>
    <r>
      <t>1. Prior Review Threshold</t>
    </r>
    <r>
      <rPr>
        <sz val="12"/>
        <rFont val="Times New Roman"/>
        <family val="1"/>
        <charset val="204"/>
      </rPr>
      <t>: Selection decisions subject to Prior Review by Bank as stated in Appendix 1 to the Guidelines Selection and Employment of Consultants:</t>
    </r>
  </si>
  <si>
    <t xml:space="preserve">Original: </t>
  </si>
  <si>
    <t>7.</t>
  </si>
  <si>
    <t>Contract completion date</t>
  </si>
  <si>
    <t>II. Goods and Works</t>
  </si>
  <si>
    <t>Shopping (Goods and Works)</t>
  </si>
  <si>
    <t>Direct Contracting*</t>
  </si>
  <si>
    <t>* all Contracts subject to justification</t>
  </si>
  <si>
    <t>Detailed original procurement contracts for goods, consulting services are enclosed in the next excel spread sheet</t>
  </si>
  <si>
    <t>Competitive Methods  (Firms) QCBS</t>
  </si>
  <si>
    <t>Competitive Methods  (Firms) CQ</t>
  </si>
  <si>
    <t>Individual Consultants (IC)</t>
  </si>
  <si>
    <t>Single Source (Firms and Individuals)*</t>
  </si>
  <si>
    <t>ToRs for Consulting Contracts</t>
  </si>
  <si>
    <t>Planned</t>
  </si>
  <si>
    <t xml:space="preserve">Closing date: </t>
  </si>
  <si>
    <t xml:space="preserve">Component Nr. </t>
  </si>
  <si>
    <t>(Training )</t>
  </si>
  <si>
    <t>Estimated cost, USD</t>
  </si>
  <si>
    <t>Contract Number</t>
  </si>
  <si>
    <t>Winning bidder name&amp;Country</t>
  </si>
  <si>
    <t>#</t>
  </si>
  <si>
    <t>Revised</t>
  </si>
  <si>
    <t>Actual</t>
  </si>
  <si>
    <t>Actual contract value equivalent in USD</t>
  </si>
  <si>
    <t>(Works)</t>
  </si>
  <si>
    <t>Description of works</t>
  </si>
  <si>
    <t>Sub Total (Works)</t>
  </si>
  <si>
    <t>(Goods)</t>
  </si>
  <si>
    <t>Sub Total (Goods)</t>
  </si>
  <si>
    <t>Description of goods</t>
  </si>
  <si>
    <t>Total Training</t>
  </si>
  <si>
    <t xml:space="preserve"> Procurement Status </t>
  </si>
  <si>
    <t>(Consultant Services)</t>
  </si>
  <si>
    <t>W</t>
  </si>
  <si>
    <t>G</t>
  </si>
  <si>
    <t>Update date:</t>
  </si>
  <si>
    <t>Project ID Number: P112526</t>
  </si>
  <si>
    <t>SH</t>
  </si>
  <si>
    <t>Post</t>
  </si>
  <si>
    <t>Prior</t>
  </si>
  <si>
    <t>Project Manager</t>
  </si>
  <si>
    <t>Procurement Specialist</t>
  </si>
  <si>
    <t>Financial Mgt. Specialist</t>
  </si>
  <si>
    <t>Training Specialist</t>
  </si>
  <si>
    <t>Monitoring/Evaluation Specialist</t>
  </si>
  <si>
    <t>Assistant/Interpreter</t>
  </si>
  <si>
    <t>KARP-CS-8</t>
  </si>
  <si>
    <t>KARP-CS-9</t>
  </si>
  <si>
    <t>KARP-CS-10</t>
  </si>
  <si>
    <t>KARP-CS-11</t>
  </si>
  <si>
    <t>KARP-CS-12</t>
  </si>
  <si>
    <t>KARP-CS-13</t>
  </si>
  <si>
    <t>KARP-CS-14</t>
  </si>
  <si>
    <t>CS</t>
  </si>
  <si>
    <t>IC</t>
  </si>
  <si>
    <t>Training for MA</t>
  </si>
  <si>
    <t>Training for PIU staff</t>
  </si>
  <si>
    <t>Initial estimated cost, EUR</t>
  </si>
  <si>
    <t>Sub Total - Component 1</t>
  </si>
  <si>
    <t>Sub Total - Component 2</t>
  </si>
  <si>
    <t>Sub Total - Component 3</t>
  </si>
  <si>
    <t>LCS</t>
  </si>
  <si>
    <t>CQ</t>
  </si>
  <si>
    <t>V. Ex-Post review:</t>
  </si>
  <si>
    <t>IV.  Rural Grants</t>
  </si>
  <si>
    <t>may comprise entirely of national consultants in accordance with the provisions of paragraph 2.7 of the Consultants Guidelines.</t>
  </si>
  <si>
    <r>
      <rPr>
        <b/>
        <sz val="12"/>
        <rFont val="Times New Roman"/>
        <family val="1"/>
      </rPr>
      <t>2.</t>
    </r>
    <r>
      <rPr>
        <sz val="12"/>
        <rFont val="Times New Roman"/>
        <family val="1"/>
      </rPr>
      <t xml:space="preserve">   </t>
    </r>
    <r>
      <rPr>
        <b/>
        <sz val="12"/>
        <rFont val="Times New Roman"/>
        <family val="1"/>
      </rPr>
      <t>Short list comprising entirely of national consultant</t>
    </r>
    <r>
      <rPr>
        <sz val="12"/>
        <rFont val="Times New Roman"/>
        <family val="1"/>
      </rPr>
      <t>:  Short list of consultants for services, estimated to cost less thant Euro 75,000 equivalent per contract,</t>
    </r>
  </si>
  <si>
    <t>All</t>
  </si>
  <si>
    <t>In accordance with paragraph 3.8.3.11 of the Consultants Guidelines</t>
  </si>
  <si>
    <t>In accordance with paragraph 3.6 of the Consultants Guidelines</t>
  </si>
  <si>
    <t>In accordance with paragraph 3.5 of the Consultants Guidelines</t>
  </si>
  <si>
    <t>FBS</t>
  </si>
  <si>
    <t>2. Proposed Procedures for Commercial Practices (CP) (as per paragraph 3.13 of the Guidelines and for community Participation in Procurement (CPP (as  per Paragraph 3.19 of the Guidleines:  Procurement of goods and works for the rural development sub-projects financed by the rural development grants may be carried out by the farmers in  accordance with paragraphs 3.13 and 3.19 of the Procurement Guidelines.  Investments eligible for grants may include: improvement of milk collection systems, fruit and vegetable  storage and drying facilities, animal waste storage and treatment, support for establishment of small businesses for agro/eco-tourism, etc.</t>
  </si>
  <si>
    <t xml:space="preserve">In accordance with paragraph 3.13 of the Guidelines up to Euro 1,500,000 million for goods and works </t>
  </si>
  <si>
    <t>Commercial Practice</t>
  </si>
  <si>
    <t xml:space="preserve">In accordance with paragraph 3.7 of the Procurement Guidelines </t>
  </si>
  <si>
    <t>NCB (Works) Packages</t>
  </si>
  <si>
    <t>ICB (Works) Packages</t>
  </si>
  <si>
    <t>NCB (Goods) Packages</t>
  </si>
  <si>
    <t>ICB (Goods)</t>
  </si>
  <si>
    <r>
      <t>Date of General Procurement Notice</t>
    </r>
    <r>
      <rPr>
        <sz val="12"/>
        <rFont val="Times New Roman"/>
        <family val="1"/>
        <charset val="204"/>
      </rPr>
      <t xml:space="preserve">:  </t>
    </r>
    <r>
      <rPr>
        <i/>
        <sz val="12"/>
        <rFont val="Times New Roman"/>
        <family val="1"/>
        <charset val="204"/>
      </rPr>
      <t>Published on UNDB online on June 26, 2012</t>
    </r>
  </si>
  <si>
    <r>
      <t>Original:</t>
    </r>
    <r>
      <rPr>
        <b/>
        <sz val="12"/>
        <rFont val="Times New Roman"/>
        <family val="1"/>
        <charset val="204"/>
      </rPr>
      <t xml:space="preserve"> </t>
    </r>
  </si>
  <si>
    <t>Project ID P112526</t>
  </si>
  <si>
    <t>Credit No 5005-0 XK</t>
  </si>
  <si>
    <t>Estimated cost (000 Euro)</t>
  </si>
  <si>
    <t>CP</t>
  </si>
  <si>
    <t>Sub-total  for Rural Grants</t>
  </si>
  <si>
    <t>QBS</t>
  </si>
  <si>
    <t>Comment</t>
  </si>
  <si>
    <t>Issue date of the Bid Document/Invitation for Bids</t>
  </si>
  <si>
    <t>Deadline for Bid submission</t>
  </si>
  <si>
    <t>Bank's NO to the Bid Evaluation Report</t>
  </si>
  <si>
    <t>Contract Completion</t>
  </si>
  <si>
    <t>Status</t>
  </si>
  <si>
    <t>Proposal Submission Deadline</t>
  </si>
  <si>
    <t>Contract Signing date</t>
  </si>
  <si>
    <t>Consultant's name</t>
  </si>
  <si>
    <t xml:space="preserve"> Grant Manual sent to the Bank for NO</t>
  </si>
  <si>
    <t>Bank's NO to the Grant Manual</t>
  </si>
  <si>
    <t>Pre selection decision</t>
  </si>
  <si>
    <t>Final decision date on financing</t>
  </si>
  <si>
    <t>Contract Completion date (refers to the submission deadline of the final progress report and final financial report for the fourth quarter )</t>
  </si>
  <si>
    <t>Company name</t>
  </si>
  <si>
    <t>Bank's NO objection to Bid Documents</t>
  </si>
  <si>
    <t>Bid Documents and SPN sent to the Bank</t>
  </si>
  <si>
    <t>Estimated cost of the Project, EUR</t>
  </si>
  <si>
    <t>Draft Contract sent to the Bank</t>
  </si>
  <si>
    <t xml:space="preserve">Comment </t>
  </si>
  <si>
    <t xml:space="preserve">TOR and ReOI sent to the bank </t>
  </si>
  <si>
    <t>Bank's no objection to TOR and ReOI</t>
  </si>
  <si>
    <t>ReOI Published</t>
  </si>
  <si>
    <t>Deadline for Submission of ReOI</t>
  </si>
  <si>
    <t xml:space="preserve">Shortlist and ReOIs Evaluation Report sent to the Bank </t>
  </si>
  <si>
    <t>Bank's no objection to the Shortlist and ReOIs Evaluation Report</t>
  </si>
  <si>
    <t>RFP sent to the Bank</t>
  </si>
  <si>
    <t>Bank's No objection to RFP</t>
  </si>
  <si>
    <t>Evaluation Report sent to the Bank</t>
  </si>
  <si>
    <t xml:space="preserve">Bank's NO objection to Evaluation report </t>
  </si>
  <si>
    <t>Bank's No objection to Contract Award</t>
  </si>
  <si>
    <t xml:space="preserve">Contract Signing date </t>
  </si>
  <si>
    <t xml:space="preserve">Consultant's Name </t>
  </si>
  <si>
    <t xml:space="preserve">Bid evaluation report date or sent to the Bank </t>
  </si>
  <si>
    <t>Estimated cost for  actual Contract, EUR</t>
  </si>
  <si>
    <t>Issue date of the RFP</t>
  </si>
  <si>
    <t>Request sent to Bank for no objection</t>
  </si>
  <si>
    <t xml:space="preserve">Bank's no objection </t>
  </si>
  <si>
    <t>Actual training value in Euro</t>
  </si>
  <si>
    <t>Training start date</t>
  </si>
  <si>
    <t>Training Completion date</t>
  </si>
  <si>
    <t>Training Title</t>
  </si>
  <si>
    <t xml:space="preserve">Training atendee  </t>
  </si>
  <si>
    <t>Training for PA</t>
  </si>
  <si>
    <t>Component 1 - Transferring Knowledge to the Rural Sector</t>
  </si>
  <si>
    <t xml:space="preserve">Training and certification of Extension Staff </t>
  </si>
  <si>
    <t>Component 2 -  Investments for Sustainable Rural Development</t>
  </si>
  <si>
    <t>Call for Proposals - 2018</t>
  </si>
  <si>
    <t>Call for Proposals - 2019</t>
  </si>
  <si>
    <t>Call for Proposals - 2020</t>
  </si>
  <si>
    <t>Call for Proposals - 2021</t>
  </si>
  <si>
    <t>KARP-GRT-6</t>
  </si>
  <si>
    <t>KARP-GRT-7</t>
  </si>
  <si>
    <t>KARP-GRT-8</t>
  </si>
  <si>
    <t>KARP-GRT-9</t>
  </si>
  <si>
    <t xml:space="preserve">Provision of Grants </t>
  </si>
  <si>
    <t>KARP-CS-20</t>
  </si>
  <si>
    <t>KARP-G-10</t>
  </si>
  <si>
    <t>NCB</t>
  </si>
  <si>
    <t>KARP-G-11</t>
  </si>
  <si>
    <t>KARP-G-12</t>
  </si>
  <si>
    <t>KARP-G-13</t>
  </si>
  <si>
    <t>KARP-TR-4</t>
  </si>
  <si>
    <t>KARP-CS-21</t>
  </si>
  <si>
    <t>Component 4 - Project Management, Public Outreach and M&amp;E</t>
  </si>
  <si>
    <t>KARP-CS-17.2</t>
  </si>
  <si>
    <t xml:space="preserve">Project Accounts Audits </t>
  </si>
  <si>
    <t>Sub Total - Component 4</t>
  </si>
  <si>
    <t xml:space="preserve">   Component 3 - Rehabilitation and Modernization of Radoniqi Irrigation Scheme</t>
  </si>
  <si>
    <t>KARP-TR-2(i)</t>
  </si>
  <si>
    <t>Training for KIA STAFF</t>
  </si>
  <si>
    <t>Public Awareness Campaign</t>
  </si>
  <si>
    <t>KARP-CS-16.1</t>
  </si>
  <si>
    <t>Procurement of equipment for KIA Labs (Contract 1)</t>
  </si>
  <si>
    <t>KARP-G-10.1</t>
  </si>
  <si>
    <t>Procurement of equipment for KIA Labs (Contract 2)</t>
  </si>
  <si>
    <t>KARP-G-11.1</t>
  </si>
  <si>
    <t>Equipment for administrative staff for the MA and PA (Purchase of IT Equipment)</t>
  </si>
  <si>
    <t>Equipment for administrative staff for the MA and PA (Purchase of Office Furniture)</t>
  </si>
  <si>
    <t>Equipment for advisory staff of the MAFRD and Municipalities</t>
  </si>
  <si>
    <t>Training of Potential Applicants for applying to grant programs</t>
  </si>
  <si>
    <t>KARP-TR-1</t>
  </si>
  <si>
    <t>KARP-TR-3(i)</t>
  </si>
  <si>
    <t>Irrigation Specialist</t>
  </si>
  <si>
    <t>KARP-CS-20.1</t>
  </si>
  <si>
    <t>Horticulture Value Chain (Call for Proposal 2018)</t>
  </si>
  <si>
    <t>Horticulture Value Chain (Call for Proposal 2020)</t>
  </si>
  <si>
    <t>Investment on Rehabilitation and Modernization of Radoniqi (Multiple Contracts)</t>
  </si>
  <si>
    <t>TBD</t>
  </si>
  <si>
    <t xml:space="preserve">Social Surveys </t>
  </si>
  <si>
    <t>Intermittent Consultants (multiple contracts)</t>
  </si>
  <si>
    <t>KARP-G-11 (i)</t>
  </si>
  <si>
    <t>KARP-G-11.1(i)</t>
  </si>
  <si>
    <t xml:space="preserve">Office Equipment for PIU </t>
  </si>
  <si>
    <t xml:space="preserve">Based from the outcome of the feasibility study the activities will be defined </t>
  </si>
  <si>
    <t>KARP-CS-21.1</t>
  </si>
  <si>
    <t>Monitoring installation equipment for Radoniqi Irrigation scheme</t>
  </si>
  <si>
    <t xml:space="preserve">≤ 100,000 in accordance with 3.5 of the Procurement Guidelines </t>
  </si>
  <si>
    <t>KARP-CS-AUD</t>
  </si>
  <si>
    <t>KARP-CS-18</t>
  </si>
  <si>
    <t>V. Horticulture Development Grants</t>
  </si>
  <si>
    <t>3. Manuals: the client has prepared a draft Project Operations Manual which has a section of Procurement Arrangements to be followed under the project and will develop the Rural Development Grant Procedures for the Rural Grants as well as for the Horticulture Development Grants.</t>
  </si>
  <si>
    <t>KARP-CS-1 (iv)</t>
  </si>
  <si>
    <t>KARP-CS-3 (ii)</t>
  </si>
  <si>
    <t xml:space="preserve">Based from the outcome of the feasibility study the activities will be defined. This activity was forseen in KARP CS - 5 (TBD) </t>
  </si>
  <si>
    <t>Credit No: IDA60170</t>
  </si>
  <si>
    <t>None</t>
  </si>
  <si>
    <t>≥ 300,000</t>
  </si>
  <si>
    <t>Revised:</t>
  </si>
  <si>
    <t>≥ 1,000,000</t>
  </si>
  <si>
    <t>≥ 5,000,000</t>
  </si>
  <si>
    <t>≥ 2,000,000</t>
  </si>
  <si>
    <t>≥ 10,000,000</t>
  </si>
  <si>
    <t>&lt; 1,000,000</t>
  </si>
  <si>
    <t>&lt; 5,000,000</t>
  </si>
  <si>
    <t>Project Name: Agriculture and Rural Development, Kosovo - Additional Financing</t>
  </si>
  <si>
    <t>Project Name: Kosovo Agriculture and Rural Development Project - Additional Financing</t>
  </si>
  <si>
    <t>Procurement Method Threshold (USD)</t>
  </si>
  <si>
    <t>Prior Review threshold (USD)</t>
  </si>
  <si>
    <t xml:space="preserve">                       Refer to prior review thresholds above for Goods and Works                                                  Note: When certain  goods are available only from a particular supplier or in cases where compatibility with existing equipment so requirew, these goods may be procured following the Direct contracting method with prior approval from the Bank.</t>
  </si>
  <si>
    <t xml:space="preserve">                      Refer to prior review thresholds above for Goods and Works                                                      Note: For rural development sub-projects, of which 50% of agreed costs are reimbursed by the rural development grants.</t>
  </si>
  <si>
    <r>
      <t>Procurement method t</t>
    </r>
    <r>
      <rPr>
        <b/>
        <sz val="12"/>
        <rFont val="Times New Roman"/>
        <family val="1"/>
        <charset val="204"/>
      </rPr>
      <t xml:space="preserve">hreshold </t>
    </r>
    <r>
      <rPr>
        <b/>
        <sz val="12"/>
        <rFont val="Times New Roman"/>
        <family val="1"/>
      </rPr>
      <t>(USD)</t>
    </r>
  </si>
  <si>
    <r>
      <t xml:space="preserve">Prior Review </t>
    </r>
    <r>
      <rPr>
        <b/>
        <sz val="12"/>
        <rFont val="Times New Roman"/>
        <family val="1"/>
      </rPr>
      <t>Thresholds (USD)</t>
    </r>
  </si>
  <si>
    <r>
      <t xml:space="preserve">                               &lt; 300,000                                                                  </t>
    </r>
    <r>
      <rPr>
        <sz val="12"/>
        <rFont val="Times New Roman"/>
        <family val="1"/>
        <charset val="204"/>
      </rPr>
      <t>In accordance with paragraph 3.7 of the Consultant's Guidelines</t>
    </r>
  </si>
  <si>
    <r>
      <rPr>
        <u/>
        <sz val="12"/>
        <rFont val="Times New Roman"/>
        <family val="1"/>
      </rPr>
      <t>&gt;</t>
    </r>
    <r>
      <rPr>
        <sz val="12"/>
        <rFont val="Times New Roman"/>
        <family val="1"/>
      </rPr>
      <t xml:space="preserve"> 300,000</t>
    </r>
  </si>
  <si>
    <t xml:space="preserve">The Horticulture Development Grant total is EUR 3.00 Million, out of which IDA finances 65%. There will be two calls for proposals. Grants will be administered over two years. </t>
  </si>
  <si>
    <t xml:space="preserve">The Rural Grant total is EUR 8.80 Million, out of which IDA finances 50%. There will be four calls for proposals. Grants will be administered over two years. </t>
  </si>
  <si>
    <t xml:space="preserve">None   </t>
  </si>
  <si>
    <t>In  accordance with Section V of the Consultants Guidelines</t>
  </si>
  <si>
    <t xml:space="preserve">Refer to above prior review thresholds for Firms and Individuals  </t>
  </si>
</sst>
</file>

<file path=xl/styles.xml><?xml version="1.0" encoding="utf-8"?>
<styleSheet xmlns="http://schemas.openxmlformats.org/spreadsheetml/2006/main">
  <numFmts count="7">
    <numFmt numFmtId="164" formatCode="[$-809]d\ mmmm\ yyyy;@"/>
    <numFmt numFmtId="165" formatCode="[$-409]mmm\-yy;@"/>
    <numFmt numFmtId="166" formatCode="[$-409]mmmm\ d\,\ yyyy;@"/>
    <numFmt numFmtId="167" formatCode="[$-409]d\-mmm\-yyyy;@"/>
    <numFmt numFmtId="168" formatCode="[$€-2]\ #,##0.00"/>
    <numFmt numFmtId="169" formatCode="[$-409]d\-mmm\-yy;@"/>
    <numFmt numFmtId="170" formatCode="[$-409]dd\-mmm\-yy;@"/>
  </numFmts>
  <fonts count="35">
    <font>
      <sz val="10"/>
      <name val="Arial"/>
      <charset val="204"/>
    </font>
    <font>
      <sz val="8"/>
      <name val="Arial"/>
      <family val="2"/>
    </font>
    <font>
      <sz val="10"/>
      <name val="Times New Roman"/>
      <family val="1"/>
      <charset val="204"/>
    </font>
    <font>
      <b/>
      <sz val="10"/>
      <name val="Times New Roman"/>
      <family val="1"/>
      <charset val="204"/>
    </font>
    <font>
      <b/>
      <sz val="12"/>
      <name val="Times New Roman"/>
      <family val="1"/>
      <charset val="204"/>
    </font>
    <font>
      <b/>
      <sz val="10"/>
      <name val="Times New Roman"/>
      <family val="1"/>
    </font>
    <font>
      <b/>
      <sz val="11"/>
      <color indexed="8"/>
      <name val="Times New Roman"/>
      <family val="1"/>
      <charset val="204"/>
    </font>
    <font>
      <sz val="12"/>
      <name val="Times New Roman"/>
      <family val="1"/>
      <charset val="204"/>
    </font>
    <font>
      <sz val="9"/>
      <name val="Times New Roman"/>
      <family val="1"/>
      <charset val="204"/>
    </font>
    <font>
      <b/>
      <sz val="11"/>
      <name val="Times New Roman"/>
      <family val="1"/>
      <charset val="204"/>
    </font>
    <font>
      <sz val="11"/>
      <name val="Times New Roman"/>
      <family val="1"/>
      <charset val="204"/>
    </font>
    <font>
      <i/>
      <sz val="12"/>
      <name val="Times New Roman"/>
      <family val="1"/>
      <charset val="204"/>
    </font>
    <font>
      <b/>
      <u/>
      <sz val="12"/>
      <name val="Times New Roman"/>
      <family val="1"/>
      <charset val="204"/>
    </font>
    <font>
      <sz val="12"/>
      <name val="Arial"/>
      <family val="2"/>
    </font>
    <font>
      <b/>
      <sz val="16"/>
      <name val="Times New Roman"/>
      <family val="1"/>
      <charset val="204"/>
    </font>
    <font>
      <sz val="12"/>
      <name val="Symbol"/>
      <family val="1"/>
      <charset val="2"/>
    </font>
    <font>
      <b/>
      <sz val="14"/>
      <name val="Times New Roman"/>
      <family val="1"/>
      <charset val="204"/>
    </font>
    <font>
      <sz val="8"/>
      <name val="Times New Roman"/>
      <family val="1"/>
      <charset val="204"/>
    </font>
    <font>
      <sz val="10"/>
      <name val="Calibri"/>
      <family val="2"/>
    </font>
    <font>
      <sz val="10"/>
      <name val="Arial"/>
      <family val="2"/>
    </font>
    <font>
      <sz val="12"/>
      <name val="Calibri"/>
      <family val="2"/>
    </font>
    <font>
      <b/>
      <sz val="16"/>
      <color indexed="8"/>
      <name val="Times New Roman"/>
      <family val="1"/>
      <charset val="204"/>
    </font>
    <font>
      <b/>
      <sz val="11"/>
      <name val="Times New Roman"/>
      <family val="1"/>
    </font>
    <font>
      <b/>
      <sz val="12"/>
      <name val="Times New Roman"/>
      <family val="1"/>
    </font>
    <font>
      <sz val="11"/>
      <name val="Times New Roman"/>
      <family val="1"/>
    </font>
    <font>
      <sz val="12"/>
      <name val="Times New Roman"/>
      <family val="1"/>
    </font>
    <font>
      <sz val="10"/>
      <name val="Times New Roman"/>
      <family val="1"/>
    </font>
    <font>
      <vertAlign val="superscript"/>
      <sz val="12"/>
      <name val="Times New Roman"/>
      <family val="1"/>
      <charset val="204"/>
    </font>
    <font>
      <b/>
      <sz val="14"/>
      <name val="Times New Roman"/>
      <family val="1"/>
    </font>
    <font>
      <vertAlign val="superscript"/>
      <sz val="10"/>
      <name val="Times New Roman"/>
      <family val="1"/>
      <charset val="204"/>
    </font>
    <font>
      <b/>
      <i/>
      <sz val="11"/>
      <name val="Times New Roman"/>
      <family val="1"/>
      <charset val="204"/>
    </font>
    <font>
      <sz val="11"/>
      <color theme="1"/>
      <name val="Calibri"/>
      <family val="2"/>
      <charset val="238"/>
      <scheme val="minor"/>
    </font>
    <font>
      <sz val="11"/>
      <color theme="1"/>
      <name val="Calibri"/>
      <family val="2"/>
      <scheme val="minor"/>
    </font>
    <font>
      <sz val="12"/>
      <color theme="1"/>
      <name val="Times New Roman"/>
      <family val="1"/>
    </font>
    <font>
      <u/>
      <sz val="12"/>
      <name val="Times New Roman"/>
      <family val="1"/>
    </font>
  </fonts>
  <fills count="14">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42"/>
        <bgColor indexed="64"/>
      </patternFill>
    </fill>
    <fill>
      <patternFill patternType="solid">
        <fgColor indexed="14"/>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s>
  <borders count="99">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1" fillId="0" borderId="0"/>
    <xf numFmtId="0" fontId="32" fillId="0" borderId="0"/>
    <xf numFmtId="0" fontId="19" fillId="0" borderId="0"/>
  </cellStyleXfs>
  <cellXfs count="755">
    <xf numFmtId="0" fontId="0" fillId="0" borderId="0" xfId="0"/>
    <xf numFmtId="0" fontId="2" fillId="0" borderId="0" xfId="0" applyFont="1"/>
    <xf numFmtId="0" fontId="3" fillId="2" borderId="1" xfId="0" applyFont="1" applyFill="1" applyBorder="1" applyAlignment="1">
      <alignment horizontal="center" vertical="center" wrapText="1"/>
    </xf>
    <xf numFmtId="0" fontId="2" fillId="0" borderId="0" xfId="0" applyFont="1" applyFill="1" applyBorder="1"/>
    <xf numFmtId="0" fontId="3" fillId="0" borderId="0" xfId="0" applyFont="1" applyFill="1" applyBorder="1" applyAlignment="1">
      <alignment horizontal="left" vertical="center"/>
    </xf>
    <xf numFmtId="3" fontId="2" fillId="0" borderId="0" xfId="0" applyNumberFormat="1" applyFont="1" applyFill="1" applyBorder="1"/>
    <xf numFmtId="0" fontId="2" fillId="0" borderId="0" xfId="0" applyFont="1" applyFill="1"/>
    <xf numFmtId="0" fontId="2" fillId="0" borderId="0" xfId="0" applyFont="1" applyBorder="1"/>
    <xf numFmtId="0" fontId="2" fillId="0" borderId="2" xfId="0" applyFont="1" applyBorder="1"/>
    <xf numFmtId="0" fontId="3" fillId="2" borderId="3"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6" fillId="0" borderId="0" xfId="0" applyFont="1" applyAlignment="1">
      <alignment horizontal="left" vertical="center"/>
    </xf>
    <xf numFmtId="3" fontId="3" fillId="2" borderId="1" xfId="0" applyNumberFormat="1" applyFont="1" applyFill="1" applyBorder="1" applyAlignment="1">
      <alignment vertical="center" wrapText="1"/>
    </xf>
    <xf numFmtId="0" fontId="2" fillId="0" borderId="4" xfId="0" applyFont="1" applyFill="1" applyBorder="1"/>
    <xf numFmtId="3" fontId="3" fillId="0" borderId="0" xfId="0" applyNumberFormat="1" applyFont="1" applyFill="1" applyBorder="1" applyAlignment="1">
      <alignment vertical="center" wrapText="1"/>
    </xf>
    <xf numFmtId="0" fontId="2" fillId="2" borderId="1" xfId="0" applyFont="1" applyFill="1" applyBorder="1"/>
    <xf numFmtId="3" fontId="2" fillId="0" borderId="5" xfId="0" applyNumberFormat="1" applyFont="1" applyFill="1" applyBorder="1"/>
    <xf numFmtId="3" fontId="2" fillId="0" borderId="6" xfId="0" applyNumberFormat="1" applyFont="1" applyFill="1" applyBorder="1"/>
    <xf numFmtId="3" fontId="2" fillId="0" borderId="7" xfId="0" applyNumberFormat="1" applyFont="1" applyFill="1" applyBorder="1"/>
    <xf numFmtId="0" fontId="3" fillId="0" borderId="0" xfId="0" applyFont="1"/>
    <xf numFmtId="0" fontId="2" fillId="0" borderId="8" xfId="0" applyFont="1" applyFill="1" applyBorder="1"/>
    <xf numFmtId="3" fontId="2" fillId="0" borderId="9" xfId="0" applyNumberFormat="1" applyFont="1" applyFill="1" applyBorder="1"/>
    <xf numFmtId="0" fontId="2" fillId="0" borderId="10" xfId="0" applyFont="1" applyFill="1" applyBorder="1" applyAlignment="1">
      <alignment horizontal="center" vertical="center"/>
    </xf>
    <xf numFmtId="164" fontId="2" fillId="2" borderId="1" xfId="0" applyNumberFormat="1" applyFont="1" applyFill="1" applyBorder="1" applyAlignment="1">
      <alignment vertical="center" wrapText="1"/>
    </xf>
    <xf numFmtId="164" fontId="2" fillId="0" borderId="0" xfId="0" applyNumberFormat="1" applyFont="1"/>
    <xf numFmtId="164" fontId="2" fillId="0" borderId="0" xfId="0" applyNumberFormat="1" applyFont="1" applyFill="1" applyBorder="1" applyAlignment="1">
      <alignment vertical="center" wrapText="1"/>
    </xf>
    <xf numFmtId="14" fontId="3" fillId="0" borderId="0" xfId="0" applyNumberFormat="1" applyFont="1" applyFill="1" applyBorder="1" applyAlignment="1">
      <alignment horizontal="center" vertical="center"/>
    </xf>
    <xf numFmtId="0" fontId="9" fillId="0" borderId="0" xfId="0" applyFont="1" applyAlignment="1"/>
    <xf numFmtId="164" fontId="9" fillId="0" borderId="0" xfId="0" applyNumberFormat="1" applyFont="1" applyAlignment="1"/>
    <xf numFmtId="0" fontId="10" fillId="0" borderId="2" xfId="0" applyFont="1" applyBorder="1" applyAlignment="1">
      <alignment horizontal="center" vertical="center"/>
    </xf>
    <xf numFmtId="0" fontId="7" fillId="0" borderId="0" xfId="0" applyFont="1"/>
    <xf numFmtId="0" fontId="13" fillId="0" borderId="0" xfId="0" applyFont="1"/>
    <xf numFmtId="0" fontId="13" fillId="0" borderId="0" xfId="0" applyFont="1" applyAlignment="1">
      <alignment horizontal="left"/>
    </xf>
    <xf numFmtId="166" fontId="4" fillId="0" borderId="0" xfId="0" applyNumberFormat="1" applyFont="1" applyFill="1" applyBorder="1" applyAlignment="1">
      <alignment horizontal="left" vertical="center" wrapText="1"/>
    </xf>
    <xf numFmtId="0" fontId="9" fillId="3" borderId="11" xfId="0" applyFont="1" applyFill="1" applyBorder="1" applyAlignment="1">
      <alignment horizontal="left" vertical="center"/>
    </xf>
    <xf numFmtId="0" fontId="6" fillId="3" borderId="2" xfId="0" applyFont="1" applyFill="1" applyBorder="1" applyAlignment="1">
      <alignment horizontal="left" vertical="center"/>
    </xf>
    <xf numFmtId="0" fontId="9" fillId="3" borderId="2" xfId="0" applyFont="1" applyFill="1" applyBorder="1" applyAlignment="1">
      <alignment horizontal="center" vertical="center"/>
    </xf>
    <xf numFmtId="0" fontId="9" fillId="3" borderId="2" xfId="0" applyFont="1" applyFill="1" applyBorder="1" applyAlignment="1">
      <alignment horizontal="left" vertical="center"/>
    </xf>
    <xf numFmtId="164" fontId="9" fillId="0" borderId="0" xfId="0" applyNumberFormat="1" applyFont="1" applyFill="1" applyBorder="1" applyAlignment="1"/>
    <xf numFmtId="0" fontId="2" fillId="0" borderId="11" xfId="0" applyFont="1" applyBorder="1"/>
    <xf numFmtId="166" fontId="4" fillId="0" borderId="2" xfId="0" applyNumberFormat="1" applyFont="1" applyFill="1" applyBorder="1" applyAlignment="1">
      <alignment horizontal="left" vertical="center" wrapText="1"/>
    </xf>
    <xf numFmtId="166" fontId="9" fillId="3" borderId="12" xfId="0" applyNumberFormat="1" applyFont="1" applyFill="1" applyBorder="1" applyAlignment="1">
      <alignment vertical="center"/>
    </xf>
    <xf numFmtId="0" fontId="2" fillId="2" borderId="13" xfId="0" applyFont="1" applyFill="1" applyBorder="1"/>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xf>
    <xf numFmtId="3" fontId="2"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Border="1"/>
    <xf numFmtId="3" fontId="2" fillId="0" borderId="17" xfId="0" applyNumberFormat="1" applyFont="1" applyBorder="1"/>
    <xf numFmtId="3" fontId="2" fillId="0" borderId="18" xfId="0" applyNumberFormat="1" applyFont="1" applyBorder="1"/>
    <xf numFmtId="3" fontId="2" fillId="0" borderId="19" xfId="0" applyNumberFormat="1" applyFont="1" applyFill="1" applyBorder="1"/>
    <xf numFmtId="3" fontId="2" fillId="0" borderId="15" xfId="0" applyNumberFormat="1" applyFont="1" applyFill="1" applyBorder="1" applyAlignment="1">
      <alignment horizontal="right" vertical="center" wrapText="1"/>
    </xf>
    <xf numFmtId="3" fontId="2" fillId="0" borderId="20" xfId="0" applyNumberFormat="1" applyFont="1" applyBorder="1"/>
    <xf numFmtId="0" fontId="2" fillId="0" borderId="21" xfId="0" applyFont="1" applyBorder="1"/>
    <xf numFmtId="3" fontId="2" fillId="0" borderId="22" xfId="0" applyNumberFormat="1" applyFont="1" applyBorder="1"/>
    <xf numFmtId="3" fontId="2" fillId="0" borderId="23" xfId="0" applyNumberFormat="1" applyFont="1" applyBorder="1"/>
    <xf numFmtId="3" fontId="2" fillId="0" borderId="24" xfId="0" applyNumberFormat="1" applyFont="1" applyBorder="1"/>
    <xf numFmtId="3" fontId="2" fillId="0" borderId="25" xfId="0" applyNumberFormat="1" applyFont="1" applyBorder="1"/>
    <xf numFmtId="0" fontId="2" fillId="0" borderId="26" xfId="0" applyFont="1" applyBorder="1"/>
    <xf numFmtId="0" fontId="2" fillId="0" borderId="27" xfId="0" applyFont="1" applyBorder="1"/>
    <xf numFmtId="0" fontId="9" fillId="0" borderId="0" xfId="0" applyFont="1" applyFill="1" applyBorder="1" applyAlignment="1">
      <alignment horizontal="center" vertical="center"/>
    </xf>
    <xf numFmtId="0" fontId="7" fillId="0" borderId="0" xfId="0" applyFont="1" applyFill="1" applyBorder="1"/>
    <xf numFmtId="0" fontId="9" fillId="4" borderId="11" xfId="0" applyFont="1" applyFill="1" applyBorder="1" applyAlignment="1">
      <alignment horizontal="left" vertical="center"/>
    </xf>
    <xf numFmtId="0" fontId="2" fillId="0" borderId="28"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3" fontId="2" fillId="0" borderId="28" xfId="0" applyNumberFormat="1" applyFont="1" applyFill="1" applyBorder="1" applyAlignment="1">
      <alignment horizontal="right" vertical="center" wrapText="1"/>
    </xf>
    <xf numFmtId="165" fontId="2" fillId="0" borderId="28" xfId="0" applyNumberFormat="1"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29" xfId="0" applyFont="1" applyFill="1" applyBorder="1" applyAlignment="1">
      <alignment horizontal="center" vertical="center"/>
    </xf>
    <xf numFmtId="3" fontId="2" fillId="0" borderId="29" xfId="0" applyNumberFormat="1" applyFont="1" applyFill="1" applyBorder="1" applyAlignment="1">
      <alignment horizontal="right" vertical="center" wrapText="1"/>
    </xf>
    <xf numFmtId="0" fontId="7" fillId="5" borderId="15"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3" fillId="2" borderId="1" xfId="0" applyFont="1" applyFill="1" applyBorder="1" applyAlignment="1">
      <alignment horizontal="center" vertical="center" textRotation="90"/>
    </xf>
    <xf numFmtId="0" fontId="3" fillId="2" borderId="1" xfId="0" applyFont="1" applyFill="1" applyBorder="1" applyAlignment="1">
      <alignment vertical="center" wrapText="1"/>
    </xf>
    <xf numFmtId="165" fontId="2" fillId="0" borderId="30"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0" fillId="2" borderId="1" xfId="0" applyFill="1" applyBorder="1" applyAlignment="1">
      <alignment horizontal="left" vertical="center" wrapText="1"/>
    </xf>
    <xf numFmtId="3" fontId="2" fillId="0" borderId="28" xfId="0" applyNumberFormat="1" applyFont="1" applyFill="1" applyBorder="1" applyAlignment="1">
      <alignment horizontal="center" vertical="center" wrapText="1"/>
    </xf>
    <xf numFmtId="0" fontId="2" fillId="2" borderId="31" xfId="0" applyFont="1" applyFill="1" applyBorder="1"/>
    <xf numFmtId="0" fontId="2" fillId="2" borderId="8" xfId="0" applyFont="1" applyFill="1" applyBorder="1"/>
    <xf numFmtId="3" fontId="2" fillId="2" borderId="5" xfId="0" applyNumberFormat="1" applyFont="1" applyFill="1" applyBorder="1"/>
    <xf numFmtId="3" fontId="2" fillId="2" borderId="6" xfId="0" applyNumberFormat="1" applyFont="1" applyFill="1" applyBorder="1"/>
    <xf numFmtId="3" fontId="2" fillId="2" borderId="7" xfId="0" applyNumberFormat="1" applyFont="1" applyFill="1" applyBorder="1"/>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2" borderId="0" xfId="0" applyFont="1" applyFill="1" applyBorder="1"/>
    <xf numFmtId="15" fontId="3" fillId="0" borderId="0" xfId="0" applyNumberFormat="1" applyFont="1" applyBorder="1" applyAlignment="1">
      <alignment horizontal="left"/>
    </xf>
    <xf numFmtId="164" fontId="2" fillId="0" borderId="0" xfId="0" applyNumberFormat="1" applyFont="1" applyBorder="1"/>
    <xf numFmtId="0" fontId="2" fillId="0" borderId="0" xfId="0" applyFont="1" applyFill="1" applyBorder="1" applyAlignment="1">
      <alignment horizontal="center" vertical="center" textRotation="90" wrapText="1"/>
    </xf>
    <xf numFmtId="15" fontId="3" fillId="0" borderId="0" xfId="0" applyNumberFormat="1" applyFont="1" applyFill="1" applyBorder="1" applyAlignment="1">
      <alignment horizontal="left"/>
    </xf>
    <xf numFmtId="164" fontId="2" fillId="0" borderId="0" xfId="0" applyNumberFormat="1" applyFont="1" applyFill="1" applyBorder="1"/>
    <xf numFmtId="0" fontId="2" fillId="2" borderId="4" xfId="0" applyFont="1" applyFill="1" applyBorder="1"/>
    <xf numFmtId="0" fontId="2" fillId="0" borderId="13" xfId="0" applyFont="1" applyBorder="1"/>
    <xf numFmtId="0" fontId="3" fillId="0" borderId="0" xfId="0" applyFont="1" applyFill="1" applyBorder="1" applyAlignment="1">
      <alignment horizontal="center" vertical="center" textRotation="90" wrapText="1"/>
    </xf>
    <xf numFmtId="4" fontId="3" fillId="0" borderId="0" xfId="0" applyNumberFormat="1" applyFont="1" applyFill="1" applyBorder="1" applyAlignment="1">
      <alignment vertical="center" wrapText="1"/>
    </xf>
    <xf numFmtId="0" fontId="10" fillId="0" borderId="0" xfId="0" applyFont="1" applyFill="1" applyBorder="1" applyAlignment="1">
      <alignment horizontal="center" vertical="center"/>
    </xf>
    <xf numFmtId="0" fontId="13" fillId="0" borderId="2" xfId="0" applyFont="1" applyBorder="1"/>
    <xf numFmtId="0" fontId="7" fillId="0" borderId="2" xfId="0" applyFont="1" applyBorder="1"/>
    <xf numFmtId="0" fontId="2" fillId="2" borderId="3" xfId="0" applyFont="1" applyFill="1" applyBorder="1" applyAlignment="1">
      <alignment horizontal="center" vertical="center" textRotation="90" wrapText="1"/>
    </xf>
    <xf numFmtId="3" fontId="2" fillId="2" borderId="37" xfId="0" applyNumberFormat="1" applyFont="1" applyFill="1" applyBorder="1" applyAlignment="1">
      <alignment vertical="center"/>
    </xf>
    <xf numFmtId="3" fontId="3" fillId="2" borderId="38" xfId="0" applyNumberFormat="1" applyFont="1" applyFill="1" applyBorder="1" applyAlignment="1">
      <alignment vertical="center" wrapText="1"/>
    </xf>
    <xf numFmtId="3" fontId="3" fillId="2" borderId="39" xfId="0" applyNumberFormat="1" applyFont="1" applyFill="1" applyBorder="1" applyAlignment="1">
      <alignment vertical="center" wrapText="1"/>
    </xf>
    <xf numFmtId="3" fontId="3" fillId="2" borderId="40" xfId="0" applyNumberFormat="1" applyFont="1" applyFill="1" applyBorder="1" applyAlignment="1">
      <alignment vertical="center" wrapText="1"/>
    </xf>
    <xf numFmtId="0" fontId="2" fillId="0" borderId="41" xfId="0" applyFont="1" applyBorder="1"/>
    <xf numFmtId="3" fontId="2" fillId="0" borderId="42" xfId="0" applyNumberFormat="1" applyFont="1" applyFill="1" applyBorder="1"/>
    <xf numFmtId="0" fontId="2" fillId="0" borderId="43" xfId="0" applyFont="1" applyBorder="1"/>
    <xf numFmtId="3" fontId="2" fillId="0" borderId="44" xfId="0" applyNumberFormat="1" applyFont="1" applyBorder="1"/>
    <xf numFmtId="3" fontId="2" fillId="0" borderId="45" xfId="0" applyNumberFormat="1" applyFont="1" applyBorder="1"/>
    <xf numFmtId="3" fontId="2" fillId="0" borderId="46" xfId="0" applyNumberFormat="1" applyFont="1" applyBorder="1"/>
    <xf numFmtId="0" fontId="2" fillId="0" borderId="31" xfId="0" applyFont="1" applyBorder="1"/>
    <xf numFmtId="3" fontId="2" fillId="0" borderId="37" xfId="0" applyNumberFormat="1" applyFont="1" applyFill="1" applyBorder="1"/>
    <xf numFmtId="3" fontId="2" fillId="0" borderId="38" xfId="0" applyNumberFormat="1" applyFont="1" applyBorder="1"/>
    <xf numFmtId="3" fontId="2" fillId="0" borderId="39" xfId="0" applyNumberFormat="1" applyFont="1" applyBorder="1"/>
    <xf numFmtId="3" fontId="2" fillId="0" borderId="40" xfId="0" applyNumberFormat="1" applyFont="1" applyBorder="1"/>
    <xf numFmtId="0" fontId="7" fillId="5" borderId="28" xfId="0" applyFont="1" applyFill="1" applyBorder="1" applyAlignment="1">
      <alignment horizontal="center" vertical="center" wrapText="1"/>
    </xf>
    <xf numFmtId="0" fontId="2" fillId="0" borderId="47" xfId="0" applyFont="1" applyBorder="1"/>
    <xf numFmtId="3" fontId="2" fillId="0" borderId="30" xfId="0" applyNumberFormat="1" applyFont="1" applyFill="1" applyBorder="1" applyAlignment="1">
      <alignment horizontal="right" vertical="center" wrapText="1"/>
    </xf>
    <xf numFmtId="0" fontId="2" fillId="0" borderId="14" xfId="0" applyFont="1" applyBorder="1" applyAlignment="1">
      <alignment horizontal="center" vertical="center" wrapText="1"/>
    </xf>
    <xf numFmtId="167" fontId="2" fillId="0" borderId="28" xfId="0" applyNumberFormat="1" applyFont="1" applyFill="1" applyBorder="1" applyAlignment="1">
      <alignment horizontal="center" vertical="center" wrapText="1"/>
    </xf>
    <xf numFmtId="167" fontId="2" fillId="0" borderId="14" xfId="0" applyNumberFormat="1" applyFont="1" applyFill="1" applyBorder="1" applyAlignment="1">
      <alignment horizontal="center" vertical="center" wrapText="1"/>
    </xf>
    <xf numFmtId="167" fontId="2" fillId="0" borderId="15" xfId="0" applyNumberFormat="1" applyFont="1" applyFill="1" applyBorder="1" applyAlignment="1">
      <alignment horizontal="center" vertical="center" wrapText="1"/>
    </xf>
    <xf numFmtId="167" fontId="2" fillId="0" borderId="28" xfId="0" applyNumberFormat="1" applyFont="1" applyFill="1" applyBorder="1" applyAlignment="1">
      <alignment horizontal="center" vertical="center"/>
    </xf>
    <xf numFmtId="167" fontId="2" fillId="0" borderId="30" xfId="0" applyNumberFormat="1" applyFont="1" applyFill="1" applyBorder="1" applyAlignment="1">
      <alignment horizontal="center" vertical="center"/>
    </xf>
    <xf numFmtId="167" fontId="2" fillId="0" borderId="15" xfId="0" applyNumberFormat="1" applyFont="1" applyFill="1" applyBorder="1" applyAlignment="1">
      <alignment horizontal="center" vertical="center"/>
    </xf>
    <xf numFmtId="3" fontId="2" fillId="0" borderId="2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3" fontId="2" fillId="10" borderId="29" xfId="0" applyNumberFormat="1" applyFont="1" applyFill="1" applyBorder="1" applyAlignment="1">
      <alignment horizontal="right" vertical="center" wrapText="1"/>
    </xf>
    <xf numFmtId="3" fontId="2" fillId="10" borderId="14" xfId="0" applyNumberFormat="1" applyFont="1" applyFill="1" applyBorder="1" applyAlignment="1">
      <alignment horizontal="right" vertical="center" wrapText="1"/>
    </xf>
    <xf numFmtId="3" fontId="2" fillId="10" borderId="28" xfId="0" applyNumberFormat="1" applyFont="1" applyFill="1" applyBorder="1" applyAlignment="1">
      <alignment horizontal="right" vertical="center" wrapText="1"/>
    </xf>
    <xf numFmtId="165" fontId="2" fillId="10" borderId="14" xfId="0" applyNumberFormat="1" applyFont="1" applyFill="1" applyBorder="1" applyAlignment="1">
      <alignment horizontal="center" vertical="center"/>
    </xf>
    <xf numFmtId="0" fontId="3" fillId="2" borderId="50"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2" fillId="10" borderId="14" xfId="0" applyFont="1" applyFill="1" applyBorder="1" applyAlignment="1">
      <alignment horizontal="center" vertical="center" wrapText="1"/>
    </xf>
    <xf numFmtId="167" fontId="2" fillId="10" borderId="14" xfId="0" applyNumberFormat="1" applyFont="1" applyFill="1" applyBorder="1" applyAlignment="1">
      <alignment horizontal="center" vertical="center" wrapText="1"/>
    </xf>
    <xf numFmtId="3" fontId="2" fillId="10" borderId="15" xfId="0" applyNumberFormat="1" applyFont="1" applyFill="1" applyBorder="1" applyAlignment="1">
      <alignment horizontal="right" vertical="center" wrapText="1"/>
    </xf>
    <xf numFmtId="0" fontId="2" fillId="10" borderId="15" xfId="0" applyFont="1" applyFill="1" applyBorder="1" applyAlignment="1">
      <alignment horizontal="center" vertical="center" wrapText="1"/>
    </xf>
    <xf numFmtId="164" fontId="3" fillId="2" borderId="50" xfId="0" applyNumberFormat="1" applyFont="1" applyFill="1" applyBorder="1" applyAlignment="1">
      <alignment horizontal="center" vertical="center" wrapText="1"/>
    </xf>
    <xf numFmtId="0" fontId="3" fillId="2" borderId="50" xfId="0" applyFont="1" applyFill="1" applyBorder="1" applyAlignment="1">
      <alignment horizontal="center" vertical="center" textRotation="90" wrapText="1"/>
    </xf>
    <xf numFmtId="0" fontId="2" fillId="0" borderId="0" xfId="0" applyFont="1" applyAlignment="1">
      <alignment horizontal="center"/>
    </xf>
    <xf numFmtId="0" fontId="10" fillId="0" borderId="0" xfId="0" applyFont="1" applyAlignment="1">
      <alignment horizontal="center"/>
    </xf>
    <xf numFmtId="0" fontId="7" fillId="0" borderId="0" xfId="0" applyFont="1" applyAlignment="1">
      <alignment horizontal="center"/>
    </xf>
    <xf numFmtId="0" fontId="7" fillId="0" borderId="2" xfId="0" applyFont="1" applyBorder="1" applyAlignment="1">
      <alignment horizontal="center" vertical="center" wrapText="1"/>
    </xf>
    <xf numFmtId="0" fontId="7" fillId="0" borderId="0"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xf>
    <xf numFmtId="0" fontId="2" fillId="10" borderId="28" xfId="0" applyFont="1" applyFill="1" applyBorder="1" applyAlignment="1">
      <alignment horizontal="center" vertical="center" wrapText="1"/>
    </xf>
    <xf numFmtId="168" fontId="2" fillId="10" borderId="14" xfId="0" applyNumberFormat="1" applyFont="1" applyFill="1" applyBorder="1" applyAlignment="1">
      <alignment horizontal="center" vertical="center" wrapText="1"/>
    </xf>
    <xf numFmtId="168" fontId="3" fillId="2" borderId="1" xfId="0" applyNumberFormat="1" applyFont="1" applyFill="1" applyBorder="1" applyAlignment="1">
      <alignment horizontal="center" vertical="center"/>
    </xf>
    <xf numFmtId="0" fontId="21" fillId="0" borderId="0" xfId="0" applyFont="1" applyAlignment="1">
      <alignment horizontal="center" vertical="center"/>
    </xf>
    <xf numFmtId="0" fontId="9" fillId="0" borderId="0" xfId="0" applyFont="1" applyAlignment="1">
      <alignment horizontal="center"/>
    </xf>
    <xf numFmtId="0" fontId="2" fillId="0" borderId="2" xfId="0" applyFont="1" applyBorder="1" applyAlignment="1">
      <alignment horizontal="center"/>
    </xf>
    <xf numFmtId="3" fontId="2" fillId="10" borderId="29" xfId="0" applyNumberFormat="1" applyFont="1" applyFill="1" applyBorder="1" applyAlignment="1">
      <alignment horizontal="center" vertical="center" wrapText="1"/>
    </xf>
    <xf numFmtId="3" fontId="2" fillId="10" borderId="14" xfId="0" applyNumberFormat="1" applyFont="1" applyFill="1" applyBorder="1" applyAlignment="1">
      <alignment horizontal="center" vertical="center" wrapText="1"/>
    </xf>
    <xf numFmtId="3" fontId="2" fillId="10" borderId="28" xfId="0" applyNumberFormat="1" applyFont="1" applyFill="1" applyBorder="1" applyAlignment="1">
      <alignment horizontal="center" vertical="center" wrapText="1"/>
    </xf>
    <xf numFmtId="0" fontId="2" fillId="2" borderId="1" xfId="0" applyFont="1" applyFill="1" applyBorder="1" applyAlignment="1">
      <alignment horizontal="center"/>
    </xf>
    <xf numFmtId="3" fontId="3" fillId="0"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3" fontId="2" fillId="0" borderId="42" xfId="0" applyNumberFormat="1" applyFont="1" applyBorder="1"/>
    <xf numFmtId="164" fontId="2" fillId="0" borderId="0" xfId="0" applyNumberFormat="1" applyFont="1" applyAlignment="1">
      <alignment horizontal="center"/>
    </xf>
    <xf numFmtId="164" fontId="9" fillId="0" borderId="0" xfId="0" applyNumberFormat="1" applyFont="1" applyAlignment="1">
      <alignment horizontal="center"/>
    </xf>
    <xf numFmtId="0" fontId="7" fillId="0" borderId="2" xfId="0" applyFont="1" applyBorder="1" applyAlignment="1">
      <alignment horizontal="center"/>
    </xf>
    <xf numFmtId="167" fontId="18" fillId="0" borderId="1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0" fontId="5" fillId="0" borderId="0" xfId="0" applyFont="1"/>
    <xf numFmtId="0" fontId="5" fillId="0" borderId="2" xfId="0" applyFont="1" applyBorder="1"/>
    <xf numFmtId="0" fontId="22" fillId="0" borderId="2" xfId="0" applyFont="1" applyBorder="1" applyAlignment="1">
      <alignment horizontal="center" vertical="center"/>
    </xf>
    <xf numFmtId="0" fontId="22" fillId="0" borderId="0" xfId="0" applyFont="1" applyFill="1" applyBorder="1" applyAlignment="1">
      <alignment horizontal="center" vertical="center"/>
    </xf>
    <xf numFmtId="0" fontId="5" fillId="2" borderId="50" xfId="0" applyFont="1" applyFill="1" applyBorder="1" applyAlignment="1">
      <alignment horizontal="center" vertical="center" wrapText="1"/>
    </xf>
    <xf numFmtId="167" fontId="5" fillId="0" borderId="15" xfId="0" applyNumberFormat="1" applyFont="1" applyFill="1" applyBorder="1" applyAlignment="1">
      <alignment horizontal="center" vertical="center" wrapText="1"/>
    </xf>
    <xf numFmtId="165" fontId="5" fillId="10" borderId="14" xfId="0" applyNumberFormat="1" applyFont="1" applyFill="1" applyBorder="1" applyAlignment="1">
      <alignment horizontal="center" vertical="center"/>
    </xf>
    <xf numFmtId="165" fontId="5" fillId="0" borderId="30" xfId="0" applyNumberFormat="1" applyFont="1" applyFill="1" applyBorder="1" applyAlignment="1">
      <alignment horizontal="center" vertical="center"/>
    </xf>
    <xf numFmtId="165" fontId="5" fillId="0" borderId="29" xfId="0" applyNumberFormat="1" applyFont="1" applyFill="1" applyBorder="1" applyAlignment="1">
      <alignment horizontal="center" vertical="center"/>
    </xf>
    <xf numFmtId="0" fontId="5" fillId="2" borderId="1" xfId="0" applyFont="1" applyFill="1" applyBorder="1"/>
    <xf numFmtId="0" fontId="5" fillId="0" borderId="0" xfId="0" applyFont="1" applyFill="1" applyBorder="1"/>
    <xf numFmtId="0" fontId="5" fillId="2" borderId="1" xfId="0" applyFont="1" applyFill="1" applyBorder="1" applyAlignment="1">
      <alignment horizontal="left" vertical="center"/>
    </xf>
    <xf numFmtId="0" fontId="5" fillId="0" borderId="0" xfId="0" applyFont="1" applyBorder="1"/>
    <xf numFmtId="169" fontId="2" fillId="0" borderId="0" xfId="0" applyNumberFormat="1" applyFont="1"/>
    <xf numFmtId="169" fontId="9" fillId="4" borderId="12" xfId="0" applyNumberFormat="1" applyFont="1" applyFill="1" applyBorder="1" applyAlignment="1">
      <alignment vertical="center"/>
    </xf>
    <xf numFmtId="169" fontId="2" fillId="0" borderId="2" xfId="0" applyNumberFormat="1" applyFont="1" applyBorder="1"/>
    <xf numFmtId="169" fontId="10" fillId="0" borderId="2" xfId="0" applyNumberFormat="1" applyFont="1" applyBorder="1" applyAlignment="1">
      <alignment horizontal="center" vertical="center"/>
    </xf>
    <xf numFmtId="169" fontId="10" fillId="0" borderId="0" xfId="0" applyNumberFormat="1" applyFont="1" applyFill="1" applyBorder="1" applyAlignment="1">
      <alignment horizontal="center" vertical="center"/>
    </xf>
    <xf numFmtId="169" fontId="3" fillId="2" borderId="50" xfId="0" applyNumberFormat="1" applyFont="1" applyFill="1" applyBorder="1" applyAlignment="1">
      <alignment horizontal="center" vertical="center" wrapText="1"/>
    </xf>
    <xf numFmtId="169" fontId="2" fillId="0" borderId="15" xfId="0" applyNumberFormat="1" applyFont="1" applyFill="1" applyBorder="1" applyAlignment="1">
      <alignment horizontal="center" vertical="center" wrapText="1"/>
    </xf>
    <xf numFmtId="169" fontId="2" fillId="0" borderId="28" xfId="0" applyNumberFormat="1" applyFont="1" applyFill="1" applyBorder="1" applyAlignment="1">
      <alignment horizontal="center" vertical="center" wrapText="1"/>
    </xf>
    <xf numFmtId="169" fontId="2" fillId="0" borderId="30" xfId="0" applyNumberFormat="1" applyFont="1" applyFill="1" applyBorder="1" applyAlignment="1">
      <alignment horizontal="center" vertical="center"/>
    </xf>
    <xf numFmtId="169" fontId="2" fillId="0" borderId="28" xfId="0" applyNumberFormat="1" applyFont="1" applyFill="1" applyBorder="1" applyAlignment="1">
      <alignment horizontal="center" vertical="center"/>
    </xf>
    <xf numFmtId="169" fontId="2" fillId="0" borderId="14" xfId="0" applyNumberFormat="1" applyFont="1" applyFill="1" applyBorder="1" applyAlignment="1">
      <alignment horizontal="center" vertical="center" wrapText="1"/>
    </xf>
    <xf numFmtId="169" fontId="2" fillId="2" borderId="1" xfId="0" applyNumberFormat="1" applyFont="1" applyFill="1" applyBorder="1"/>
    <xf numFmtId="169" fontId="2" fillId="0" borderId="0" xfId="0" applyNumberFormat="1" applyFont="1" applyFill="1" applyBorder="1"/>
    <xf numFmtId="169" fontId="3" fillId="2" borderId="1" xfId="0" applyNumberFormat="1" applyFont="1" applyFill="1" applyBorder="1" applyAlignment="1">
      <alignment horizontal="left" vertical="center"/>
    </xf>
    <xf numFmtId="169" fontId="2" fillId="0" borderId="0" xfId="0" applyNumberFormat="1" applyFont="1" applyBorder="1"/>
    <xf numFmtId="0" fontId="2" fillId="10" borderId="29" xfId="0" applyFont="1" applyFill="1" applyBorder="1" applyAlignment="1">
      <alignment horizontal="center" vertical="center" wrapText="1"/>
    </xf>
    <xf numFmtId="167" fontId="2" fillId="10" borderId="29" xfId="0" applyNumberFormat="1" applyFont="1" applyFill="1" applyBorder="1" applyAlignment="1">
      <alignment horizontal="center" vertical="center"/>
    </xf>
    <xf numFmtId="169" fontId="2" fillId="10" borderId="29" xfId="0" applyNumberFormat="1" applyFont="1" applyFill="1" applyBorder="1" applyAlignment="1">
      <alignment horizontal="center" vertical="center"/>
    </xf>
    <xf numFmtId="0" fontId="7" fillId="5" borderId="52"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 fillId="0" borderId="14" xfId="0" applyFont="1" applyBorder="1"/>
    <xf numFmtId="0" fontId="7" fillId="11" borderId="1" xfId="0" applyFont="1" applyFill="1" applyBorder="1" applyAlignment="1">
      <alignment horizontal="center" vertical="center" wrapText="1"/>
    </xf>
    <xf numFmtId="3" fontId="2" fillId="11" borderId="1" xfId="0"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169" fontId="2" fillId="11" borderId="1" xfId="0" applyNumberFormat="1"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1" xfId="0" applyFont="1" applyFill="1" applyBorder="1" applyAlignment="1">
      <alignment horizontal="center" vertical="center" textRotation="90" wrapText="1"/>
    </xf>
    <xf numFmtId="169" fontId="3" fillId="11" borderId="1" xfId="0" applyNumberFormat="1" applyFont="1" applyFill="1" applyBorder="1" applyAlignment="1">
      <alignment horizontal="center" vertical="center" wrapText="1"/>
    </xf>
    <xf numFmtId="164" fontId="3" fillId="11" borderId="1" xfId="0" applyNumberFormat="1" applyFont="1" applyFill="1" applyBorder="1" applyAlignment="1">
      <alignment horizontal="center" vertical="center" wrapText="1"/>
    </xf>
    <xf numFmtId="0" fontId="3" fillId="10" borderId="53" xfId="0" applyFont="1" applyFill="1" applyBorder="1" applyAlignment="1">
      <alignment horizontal="center" vertical="center" textRotation="90"/>
    </xf>
    <xf numFmtId="0" fontId="3" fillId="11" borderId="3" xfId="0" applyFont="1" applyFill="1" applyBorder="1" applyAlignment="1">
      <alignment horizontal="center" vertical="center" textRotation="90"/>
    </xf>
    <xf numFmtId="0" fontId="3" fillId="11" borderId="54" xfId="0" applyFont="1" applyFill="1" applyBorder="1" applyAlignment="1">
      <alignment horizontal="center" vertical="center" wrapText="1"/>
    </xf>
    <xf numFmtId="0" fontId="2" fillId="0" borderId="0" xfId="0" applyFont="1" applyAlignment="1">
      <alignment horizontal="left"/>
    </xf>
    <xf numFmtId="0" fontId="5" fillId="0" borderId="0" xfId="0" applyFont="1" applyFill="1" applyBorder="1" applyAlignment="1">
      <alignment horizontal="center"/>
    </xf>
    <xf numFmtId="0" fontId="0" fillId="0" borderId="0" xfId="0" applyFill="1" applyBorder="1" applyAlignment="1"/>
    <xf numFmtId="0" fontId="2" fillId="0" borderId="55" xfId="0" applyFont="1" applyBorder="1" applyAlignment="1">
      <alignment horizontal="center" vertical="center" wrapText="1"/>
    </xf>
    <xf numFmtId="0" fontId="7" fillId="12" borderId="13" xfId="0" applyFont="1" applyFill="1" applyBorder="1" applyAlignment="1">
      <alignment horizontal="center" vertical="center" wrapText="1"/>
    </xf>
    <xf numFmtId="0" fontId="3" fillId="12" borderId="1" xfId="0" applyFont="1" applyFill="1" applyBorder="1" applyAlignment="1">
      <alignment horizontal="left" vertical="center"/>
    </xf>
    <xf numFmtId="0" fontId="7" fillId="12" borderId="30" xfId="0" applyFont="1" applyFill="1" applyBorder="1" applyAlignment="1">
      <alignment horizontal="center" vertical="center" wrapText="1"/>
    </xf>
    <xf numFmtId="0" fontId="2" fillId="12" borderId="30" xfId="0" applyFont="1" applyFill="1" applyBorder="1" applyAlignment="1">
      <alignment horizontal="center" vertical="center" wrapText="1"/>
    </xf>
    <xf numFmtId="0" fontId="2" fillId="12" borderId="30" xfId="0" applyFont="1" applyFill="1" applyBorder="1" applyAlignment="1">
      <alignment horizontal="center" vertical="center"/>
    </xf>
    <xf numFmtId="169" fontId="2" fillId="12" borderId="30" xfId="0" applyNumberFormat="1" applyFont="1" applyFill="1" applyBorder="1" applyAlignment="1">
      <alignment horizontal="center" vertical="center"/>
    </xf>
    <xf numFmtId="168" fontId="5" fillId="12" borderId="30" xfId="0" applyNumberFormat="1" applyFont="1" applyFill="1" applyBorder="1" applyAlignment="1">
      <alignment horizontal="center" vertical="center"/>
    </xf>
    <xf numFmtId="168" fontId="5" fillId="2" borderId="1"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2" fillId="0" borderId="0" xfId="3" applyFont="1"/>
    <xf numFmtId="164" fontId="2" fillId="0" borderId="0" xfId="3" applyNumberFormat="1" applyFont="1"/>
    <xf numFmtId="0" fontId="4" fillId="0" borderId="0" xfId="3" applyFont="1" applyAlignment="1">
      <alignment horizontal="left" vertical="center" indent="4"/>
    </xf>
    <xf numFmtId="0" fontId="12" fillId="0" borderId="0" xfId="3" applyFont="1"/>
    <xf numFmtId="0" fontId="4" fillId="0" borderId="0" xfId="3" applyFont="1" applyAlignment="1">
      <alignment horizontal="left"/>
    </xf>
    <xf numFmtId="0" fontId="25" fillId="0" borderId="0" xfId="3" applyFont="1" applyAlignment="1">
      <alignment horizontal="left"/>
    </xf>
    <xf numFmtId="0" fontId="19" fillId="0" borderId="0" xfId="3"/>
    <xf numFmtId="0" fontId="8" fillId="0" borderId="0" xfId="3" applyFont="1"/>
    <xf numFmtId="0" fontId="17" fillId="0" borderId="0" xfId="3" applyFont="1" applyBorder="1" applyAlignment="1">
      <alignment vertical="center" wrapText="1"/>
    </xf>
    <xf numFmtId="0" fontId="7" fillId="0" borderId="0" xfId="3" applyFont="1"/>
    <xf numFmtId="0" fontId="7" fillId="0" borderId="56" xfId="3" applyFont="1" applyBorder="1" applyAlignment="1">
      <alignment vertical="center" wrapText="1"/>
    </xf>
    <xf numFmtId="0" fontId="7" fillId="0" borderId="29" xfId="3" applyFont="1" applyBorder="1" applyAlignment="1">
      <alignment vertical="center" wrapText="1"/>
    </xf>
    <xf numFmtId="0" fontId="7" fillId="0" borderId="57" xfId="3" applyFont="1" applyBorder="1" applyAlignment="1">
      <alignment horizontal="center" vertical="center" wrapText="1"/>
    </xf>
    <xf numFmtId="0" fontId="7" fillId="0" borderId="14" xfId="3" applyFont="1" applyBorder="1" applyAlignment="1">
      <alignment vertical="center" wrapText="1"/>
    </xf>
    <xf numFmtId="0" fontId="7" fillId="0" borderId="59" xfId="3" applyFont="1" applyBorder="1" applyAlignment="1">
      <alignment horizontal="center" vertical="center" wrapText="1"/>
    </xf>
    <xf numFmtId="0" fontId="20" fillId="0" borderId="14" xfId="3" applyFont="1" applyBorder="1" applyAlignment="1">
      <alignment vertical="center" wrapText="1"/>
    </xf>
    <xf numFmtId="164" fontId="7" fillId="0" borderId="0" xfId="3" applyNumberFormat="1" applyFont="1"/>
    <xf numFmtId="0" fontId="4" fillId="0" borderId="60" xfId="3" applyFont="1" applyBorder="1" applyAlignment="1">
      <alignment horizontal="center" vertical="top" wrapText="1"/>
    </xf>
    <xf numFmtId="0" fontId="4" fillId="0" borderId="15" xfId="3" applyFont="1" applyBorder="1" applyAlignment="1">
      <alignment horizontal="center" vertical="top" wrapText="1"/>
    </xf>
    <xf numFmtId="0" fontId="7" fillId="0" borderId="61" xfId="3" applyFont="1" applyBorder="1" applyAlignment="1">
      <alignment vertical="top" wrapText="1"/>
    </xf>
    <xf numFmtId="0" fontId="13" fillId="0" borderId="0" xfId="3" applyFont="1"/>
    <xf numFmtId="0" fontId="4" fillId="0" borderId="0" xfId="3" applyFont="1" applyAlignment="1"/>
    <xf numFmtId="0" fontId="4" fillId="0" borderId="0" xfId="3" applyFont="1" applyAlignment="1">
      <alignment horizontal="center"/>
    </xf>
    <xf numFmtId="0" fontId="7" fillId="0" borderId="0" xfId="3" applyFont="1" applyBorder="1" applyAlignment="1">
      <alignment vertical="center" wrapText="1"/>
    </xf>
    <xf numFmtId="0" fontId="7" fillId="0" borderId="0" xfId="3" applyFont="1" applyBorder="1" applyAlignment="1">
      <alignment horizontal="center" vertical="center" wrapText="1"/>
    </xf>
    <xf numFmtId="0" fontId="7" fillId="0" borderId="62" xfId="3" applyFont="1" applyBorder="1" applyAlignment="1">
      <alignment vertical="center" wrapText="1"/>
    </xf>
    <xf numFmtId="0" fontId="7" fillId="0" borderId="63" xfId="3" applyFont="1" applyBorder="1" applyAlignment="1">
      <alignment vertical="center" wrapText="1"/>
    </xf>
    <xf numFmtId="0" fontId="7" fillId="0" borderId="64"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28" xfId="3" applyFont="1" applyBorder="1" applyAlignment="1">
      <alignment vertical="top" wrapText="1"/>
    </xf>
    <xf numFmtId="0" fontId="7" fillId="0" borderId="66" xfId="3" applyFont="1" applyBorder="1" applyAlignment="1">
      <alignment horizontal="center" vertical="center" wrapText="1"/>
    </xf>
    <xf numFmtId="0" fontId="12" fillId="0" borderId="0" xfId="3" applyFont="1" applyAlignment="1"/>
    <xf numFmtId="0" fontId="13" fillId="0" borderId="0" xfId="3" applyFont="1" applyAlignment="1">
      <alignment horizontal="left"/>
    </xf>
    <xf numFmtId="0" fontId="4" fillId="0" borderId="0" xfId="3" applyFont="1"/>
    <xf numFmtId="0" fontId="14" fillId="0" borderId="0" xfId="3" applyFont="1" applyAlignment="1"/>
    <xf numFmtId="0" fontId="16" fillId="6" borderId="12" xfId="3" applyFont="1" applyFill="1" applyBorder="1" applyAlignment="1"/>
    <xf numFmtId="0" fontId="16" fillId="7" borderId="2" xfId="3" applyFont="1" applyFill="1" applyBorder="1" applyAlignment="1"/>
    <xf numFmtId="0" fontId="16" fillId="8" borderId="2" xfId="3" applyFont="1" applyFill="1" applyBorder="1" applyAlignment="1"/>
    <xf numFmtId="0" fontId="16" fillId="8" borderId="11" xfId="3" applyFont="1" applyFill="1" applyBorder="1" applyAlignment="1"/>
    <xf numFmtId="0" fontId="3" fillId="0" borderId="0" xfId="0" applyFont="1" applyBorder="1" applyAlignment="1">
      <alignment horizontal="center" vertical="center" textRotation="90" wrapText="1"/>
    </xf>
    <xf numFmtId="3" fontId="2" fillId="2" borderId="0" xfId="0" applyNumberFormat="1" applyFont="1" applyFill="1" applyBorder="1"/>
    <xf numFmtId="0" fontId="2" fillId="10" borderId="0" xfId="0" applyFont="1" applyFill="1" applyBorder="1" applyAlignment="1">
      <alignment horizontal="center" vertical="center" textRotation="90" wrapText="1"/>
    </xf>
    <xf numFmtId="0" fontId="2" fillId="10" borderId="0" xfId="0" applyFont="1" applyFill="1" applyBorder="1" applyAlignment="1">
      <alignment horizontal="center" vertical="center"/>
    </xf>
    <xf numFmtId="0" fontId="3" fillId="10" borderId="0" xfId="0" applyFont="1" applyFill="1" applyBorder="1" applyAlignment="1">
      <alignment horizontal="left" vertical="center"/>
    </xf>
    <xf numFmtId="168" fontId="3" fillId="10" borderId="0" xfId="0" applyNumberFormat="1" applyFont="1" applyFill="1" applyBorder="1" applyAlignment="1">
      <alignment horizontal="center" vertical="center"/>
    </xf>
    <xf numFmtId="169" fontId="3" fillId="10" borderId="0" xfId="0" applyNumberFormat="1" applyFont="1" applyFill="1" applyBorder="1" applyAlignment="1">
      <alignment horizontal="left" vertical="center"/>
    </xf>
    <xf numFmtId="0" fontId="5" fillId="10" borderId="0" xfId="0" applyFont="1" applyFill="1" applyBorder="1" applyAlignment="1">
      <alignment horizontal="left" vertical="center"/>
    </xf>
    <xf numFmtId="0" fontId="3" fillId="10" borderId="0" xfId="0" applyFont="1" applyFill="1" applyBorder="1" applyAlignment="1">
      <alignment horizontal="center" vertical="center"/>
    </xf>
    <xf numFmtId="0" fontId="26" fillId="10" borderId="0" xfId="0" applyFont="1" applyFill="1" applyBorder="1" applyAlignment="1">
      <alignment horizontal="center" vertical="center" textRotation="90" wrapText="1"/>
    </xf>
    <xf numFmtId="0" fontId="26" fillId="10" borderId="0" xfId="0" applyFont="1" applyFill="1" applyBorder="1" applyAlignment="1">
      <alignment vertical="center"/>
    </xf>
    <xf numFmtId="0" fontId="2" fillId="10" borderId="0" xfId="0" applyFont="1" applyFill="1"/>
    <xf numFmtId="0" fontId="27" fillId="10" borderId="0" xfId="0" applyFont="1" applyFill="1"/>
    <xf numFmtId="0" fontId="7" fillId="10" borderId="0" xfId="0" applyFont="1" applyFill="1" applyBorder="1"/>
    <xf numFmtId="0" fontId="7" fillId="10" borderId="0" xfId="0" applyFont="1" applyFill="1"/>
    <xf numFmtId="164" fontId="2" fillId="10" borderId="0" xfId="0" applyNumberFormat="1" applyFont="1" applyFill="1"/>
    <xf numFmtId="0" fontId="7" fillId="0" borderId="14" xfId="0" applyFont="1" applyBorder="1" applyAlignment="1">
      <alignment horizontal="center" vertical="center"/>
    </xf>
    <xf numFmtId="0" fontId="7" fillId="0" borderId="14" xfId="0" applyFont="1" applyBorder="1" applyAlignment="1">
      <alignment vertical="center"/>
    </xf>
    <xf numFmtId="0" fontId="2" fillId="0" borderId="15" xfId="0" applyFont="1" applyBorder="1"/>
    <xf numFmtId="0" fontId="2" fillId="0" borderId="29" xfId="0" applyFont="1" applyBorder="1"/>
    <xf numFmtId="0" fontId="2" fillId="0" borderId="67" xfId="0" applyFont="1" applyBorder="1" applyAlignment="1"/>
    <xf numFmtId="0" fontId="7" fillId="0" borderId="63" xfId="0" applyFont="1" applyBorder="1" applyAlignment="1">
      <alignment horizontal="center" vertical="center"/>
    </xf>
    <xf numFmtId="0" fontId="2" fillId="0" borderId="63" xfId="0" applyFont="1" applyBorder="1"/>
    <xf numFmtId="0" fontId="2" fillId="12" borderId="68" xfId="0" applyFont="1" applyFill="1" applyBorder="1"/>
    <xf numFmtId="0" fontId="2" fillId="12" borderId="28" xfId="0" applyFont="1" applyFill="1" applyBorder="1"/>
    <xf numFmtId="0" fontId="28" fillId="12" borderId="28" xfId="0" applyFont="1" applyFill="1" applyBorder="1"/>
    <xf numFmtId="4" fontId="23" fillId="12" borderId="28" xfId="0" applyNumberFormat="1" applyFont="1" applyFill="1" applyBorder="1" applyAlignment="1">
      <alignment horizontal="center" vertical="center"/>
    </xf>
    <xf numFmtId="0" fontId="7" fillId="0" borderId="15"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4" fontId="7" fillId="0" borderId="28" xfId="0" applyNumberFormat="1" applyFont="1" applyBorder="1" applyAlignment="1">
      <alignment horizontal="center" vertical="center"/>
    </xf>
    <xf numFmtId="0" fontId="7" fillId="0" borderId="15" xfId="0" applyFont="1" applyBorder="1" applyAlignment="1">
      <alignment horizontal="center"/>
    </xf>
    <xf numFmtId="4" fontId="7" fillId="0" borderId="15" xfId="0" applyNumberFormat="1" applyFont="1" applyBorder="1" applyAlignment="1">
      <alignment horizontal="center"/>
    </xf>
    <xf numFmtId="0" fontId="7" fillId="0" borderId="29" xfId="0" applyFont="1" applyBorder="1" applyAlignment="1">
      <alignment vertical="center"/>
    </xf>
    <xf numFmtId="0" fontId="27" fillId="0" borderId="0" xfId="0" applyFont="1"/>
    <xf numFmtId="0" fontId="2" fillId="10" borderId="10" xfId="0" applyFont="1" applyFill="1" applyBorder="1" applyAlignment="1">
      <alignment horizontal="center" vertical="center" wrapText="1"/>
    </xf>
    <xf numFmtId="3" fontId="2" fillId="10" borderId="10" xfId="0" applyNumberFormat="1" applyFont="1" applyFill="1" applyBorder="1" applyAlignment="1">
      <alignment horizontal="right" vertical="center" wrapText="1"/>
    </xf>
    <xf numFmtId="0" fontId="2" fillId="10" borderId="63" xfId="0" applyFont="1" applyFill="1" applyBorder="1" applyAlignment="1">
      <alignment horizontal="center" vertical="center" wrapText="1"/>
    </xf>
    <xf numFmtId="3" fontId="2" fillId="10" borderId="63" xfId="0" applyNumberFormat="1" applyFont="1" applyFill="1" applyBorder="1" applyAlignment="1">
      <alignment horizontal="right" vertical="center" wrapText="1"/>
    </xf>
    <xf numFmtId="164" fontId="3" fillId="2" borderId="69" xfId="0" applyNumberFormat="1" applyFont="1" applyFill="1" applyBorder="1" applyAlignment="1">
      <alignment horizontal="center" vertical="center" wrapText="1"/>
    </xf>
    <xf numFmtId="167" fontId="18" fillId="0" borderId="28" xfId="0" applyNumberFormat="1" applyFont="1" applyFill="1" applyBorder="1" applyAlignment="1">
      <alignment horizontal="center" vertical="center" wrapText="1"/>
    </xf>
    <xf numFmtId="164" fontId="3" fillId="11" borderId="70" xfId="0" applyNumberFormat="1"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11" borderId="70"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6" fillId="12" borderId="30" xfId="0" applyFont="1" applyFill="1" applyBorder="1" applyAlignment="1">
      <alignment horizontal="center" vertical="center"/>
    </xf>
    <xf numFmtId="0" fontId="26" fillId="11" borderId="1" xfId="0" applyFont="1" applyFill="1" applyBorder="1" applyAlignment="1">
      <alignment horizontal="center" vertical="center"/>
    </xf>
    <xf numFmtId="169" fontId="7" fillId="0" borderId="14" xfId="2" applyNumberFormat="1" applyFont="1" applyFill="1" applyBorder="1" applyAlignment="1">
      <alignment horizontal="center" wrapText="1"/>
    </xf>
    <xf numFmtId="168" fontId="4" fillId="0" borderId="29" xfId="0" applyNumberFormat="1" applyFont="1" applyFill="1" applyBorder="1" applyAlignment="1">
      <alignment horizontal="center" vertical="center" wrapText="1"/>
    </xf>
    <xf numFmtId="168" fontId="7" fillId="10" borderId="28" xfId="0" applyNumberFormat="1" applyFont="1" applyFill="1" applyBorder="1" applyAlignment="1">
      <alignment horizontal="center" vertical="center" wrapText="1"/>
    </xf>
    <xf numFmtId="168" fontId="7" fillId="10" borderId="15" xfId="0" applyNumberFormat="1" applyFont="1" applyFill="1" applyBorder="1" applyAlignment="1">
      <alignment horizontal="center" vertical="center" wrapText="1"/>
    </xf>
    <xf numFmtId="168" fontId="4"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164" fontId="3" fillId="2" borderId="71" xfId="0" applyNumberFormat="1" applyFont="1" applyFill="1" applyBorder="1" applyAlignment="1">
      <alignment horizontal="center" vertical="center" wrapText="1"/>
    </xf>
    <xf numFmtId="164" fontId="3" fillId="2" borderId="54" xfId="0" applyNumberFormat="1" applyFont="1" applyFill="1" applyBorder="1" applyAlignment="1">
      <alignment horizontal="center" vertical="center" wrapText="1"/>
    </xf>
    <xf numFmtId="0" fontId="2" fillId="12" borderId="72" xfId="0" applyFont="1" applyFill="1" applyBorder="1" applyAlignment="1">
      <alignment horizontal="center" vertical="center"/>
    </xf>
    <xf numFmtId="0" fontId="2" fillId="11" borderId="54" xfId="0" applyFont="1" applyFill="1" applyBorder="1" applyAlignment="1">
      <alignment horizontal="center" vertical="center"/>
    </xf>
    <xf numFmtId="0" fontId="2" fillId="0" borderId="73" xfId="0" applyFont="1" applyBorder="1"/>
    <xf numFmtId="3" fontId="2" fillId="0" borderId="74" xfId="0" applyNumberFormat="1" applyFont="1" applyFill="1" applyBorder="1"/>
    <xf numFmtId="0" fontId="2" fillId="0" borderId="75" xfId="0" applyFont="1" applyBorder="1"/>
    <xf numFmtId="3" fontId="2" fillId="0" borderId="76" xfId="0" applyNumberFormat="1" applyFont="1" applyBorder="1"/>
    <xf numFmtId="3" fontId="2" fillId="0" borderId="77" xfId="0" applyNumberFormat="1" applyFont="1" applyBorder="1"/>
    <xf numFmtId="3" fontId="2" fillId="0" borderId="78" xfId="0" applyNumberFormat="1" applyFont="1" applyBorder="1"/>
    <xf numFmtId="0" fontId="2" fillId="0" borderId="79" xfId="0" applyFont="1" applyBorder="1"/>
    <xf numFmtId="3" fontId="2" fillId="0" borderId="80" xfId="0" applyNumberFormat="1" applyFont="1" applyFill="1" applyBorder="1"/>
    <xf numFmtId="3" fontId="2" fillId="0" borderId="81" xfId="0" applyNumberFormat="1" applyFont="1" applyBorder="1"/>
    <xf numFmtId="3" fontId="2" fillId="0" borderId="82" xfId="0" applyNumberFormat="1" applyFont="1" applyBorder="1"/>
    <xf numFmtId="3" fontId="2" fillId="0" borderId="83" xfId="0" applyNumberFormat="1" applyFont="1" applyBorder="1"/>
    <xf numFmtId="3" fontId="2" fillId="0" borderId="29" xfId="0" applyNumberFormat="1" applyFont="1" applyFill="1" applyBorder="1"/>
    <xf numFmtId="3" fontId="2" fillId="0" borderId="29" xfId="0" applyNumberFormat="1" applyFont="1" applyBorder="1"/>
    <xf numFmtId="165" fontId="2" fillId="10" borderId="69" xfId="0" applyNumberFormat="1" applyFont="1" applyFill="1" applyBorder="1" applyAlignment="1">
      <alignment horizontal="center" vertical="center" wrapText="1"/>
    </xf>
    <xf numFmtId="165" fontId="2" fillId="10" borderId="48" xfId="0" applyNumberFormat="1" applyFont="1" applyFill="1" applyBorder="1" applyAlignment="1">
      <alignment horizontal="center" vertical="center" wrapText="1"/>
    </xf>
    <xf numFmtId="165" fontId="2" fillId="10" borderId="84" xfId="0" applyNumberFormat="1" applyFont="1" applyFill="1" applyBorder="1" applyAlignment="1">
      <alignment horizontal="center" vertical="center" wrapText="1"/>
    </xf>
    <xf numFmtId="0" fontId="2" fillId="12" borderId="84" xfId="0" applyFont="1" applyFill="1" applyBorder="1" applyAlignment="1">
      <alignment horizontal="center" vertical="center"/>
    </xf>
    <xf numFmtId="0" fontId="2" fillId="11" borderId="70" xfId="0" applyFont="1" applyFill="1" applyBorder="1" applyAlignment="1">
      <alignment horizontal="center" vertical="center"/>
    </xf>
    <xf numFmtId="0" fontId="3" fillId="10" borderId="0" xfId="0" applyFont="1" applyFill="1" applyBorder="1" applyAlignment="1">
      <alignment horizontal="center" vertical="center" wrapText="1"/>
    </xf>
    <xf numFmtId="164" fontId="3" fillId="10" borderId="0" xfId="0" applyNumberFormat="1" applyFont="1" applyFill="1" applyBorder="1" applyAlignment="1">
      <alignment horizontal="center" vertical="center" wrapText="1"/>
    </xf>
    <xf numFmtId="0" fontId="2" fillId="10" borderId="48" xfId="0" applyFont="1" applyFill="1" applyBorder="1"/>
    <xf numFmtId="0" fontId="2" fillId="10" borderId="0" xfId="0" applyFont="1" applyFill="1" applyBorder="1"/>
    <xf numFmtId="164" fontId="2" fillId="10" borderId="0" xfId="0" applyNumberFormat="1" applyFont="1" applyFill="1" applyBorder="1"/>
    <xf numFmtId="0" fontId="2" fillId="0" borderId="86" xfId="0" applyFont="1" applyBorder="1"/>
    <xf numFmtId="0" fontId="3" fillId="2" borderId="87" xfId="0" applyFont="1" applyFill="1" applyBorder="1" applyAlignment="1">
      <alignment horizontal="center" vertical="center" textRotation="90"/>
    </xf>
    <xf numFmtId="0" fontId="3" fillId="2" borderId="50" xfId="0" applyFont="1" applyFill="1" applyBorder="1" applyAlignment="1">
      <alignment horizontal="center" vertical="center" textRotation="90"/>
    </xf>
    <xf numFmtId="0" fontId="3" fillId="2" borderId="50" xfId="0" applyFont="1" applyFill="1" applyBorder="1" applyAlignment="1">
      <alignment vertical="center" wrapText="1"/>
    </xf>
    <xf numFmtId="0" fontId="2" fillId="0" borderId="50" xfId="0" applyFont="1" applyFill="1" applyBorder="1" applyAlignment="1">
      <alignment vertical="center"/>
    </xf>
    <xf numFmtId="0" fontId="2" fillId="0" borderId="53" xfId="0" applyFont="1" applyBorder="1" applyAlignment="1"/>
    <xf numFmtId="0" fontId="2" fillId="0" borderId="0" xfId="0" applyFont="1" applyBorder="1" applyAlignment="1"/>
    <xf numFmtId="168" fontId="7" fillId="0" borderId="28" xfId="0" applyNumberFormat="1"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9" fillId="0" borderId="0" xfId="0" applyFont="1"/>
    <xf numFmtId="164" fontId="3" fillId="0" borderId="5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9" fontId="26" fillId="0" borderId="14" xfId="2" applyNumberFormat="1" applyFont="1" applyFill="1" applyBorder="1" applyAlignment="1">
      <alignment horizontal="center" vertical="center" wrapText="1"/>
    </xf>
    <xf numFmtId="164" fontId="3" fillId="0" borderId="69" xfId="0" applyNumberFormat="1" applyFont="1" applyFill="1" applyBorder="1" applyAlignment="1">
      <alignment horizontal="center" vertical="center" wrapText="1"/>
    </xf>
    <xf numFmtId="164" fontId="3" fillId="0" borderId="88" xfId="0" applyNumberFormat="1" applyFont="1" applyFill="1" applyBorder="1" applyAlignment="1">
      <alignment horizontal="center" vertical="center" wrapText="1"/>
    </xf>
    <xf numFmtId="164" fontId="3" fillId="0" borderId="48" xfId="0" applyNumberFormat="1" applyFont="1" applyFill="1" applyBorder="1" applyAlignment="1">
      <alignment horizontal="center" vertical="center" wrapText="1"/>
    </xf>
    <xf numFmtId="164" fontId="2" fillId="2" borderId="70" xfId="0" applyNumberFormat="1" applyFont="1" applyFill="1" applyBorder="1" applyAlignment="1">
      <alignment horizontal="center" vertical="center" wrapText="1"/>
    </xf>
    <xf numFmtId="0" fontId="3" fillId="0" borderId="53"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4" fontId="2" fillId="0" borderId="53" xfId="0" applyNumberFormat="1" applyFont="1" applyFill="1" applyBorder="1" applyAlignment="1">
      <alignment horizontal="center" vertical="center" wrapText="1"/>
    </xf>
    <xf numFmtId="164" fontId="2" fillId="0" borderId="53" xfId="0" applyNumberFormat="1" applyFont="1" applyFill="1" applyBorder="1" applyAlignment="1">
      <alignment vertical="center" wrapText="1"/>
    </xf>
    <xf numFmtId="0" fontId="7" fillId="0" borderId="12" xfId="0" applyFont="1" applyBorder="1"/>
    <xf numFmtId="0" fontId="8" fillId="0" borderId="28" xfId="0" applyFont="1" applyFill="1" applyBorder="1" applyAlignment="1">
      <alignment vertical="center" wrapText="1"/>
    </xf>
    <xf numFmtId="0" fontId="25" fillId="0" borderId="14" xfId="3" applyFont="1" applyBorder="1" applyAlignment="1">
      <alignment horizontal="left" vertical="top" wrapText="1"/>
    </xf>
    <xf numFmtId="0" fontId="25" fillId="0" borderId="14" xfId="3" applyFont="1" applyBorder="1" applyAlignment="1">
      <alignment horizontal="center" vertical="top" wrapText="1"/>
    </xf>
    <xf numFmtId="0" fontId="7" fillId="0" borderId="59" xfId="3" applyFont="1" applyBorder="1" applyAlignment="1">
      <alignment horizontal="center" vertical="top" wrapText="1"/>
    </xf>
    <xf numFmtId="4" fontId="7" fillId="0" borderId="29" xfId="0" applyNumberFormat="1" applyFont="1" applyBorder="1" applyAlignment="1">
      <alignment horizontal="center" vertical="center"/>
    </xf>
    <xf numFmtId="3" fontId="26" fillId="0" borderId="14" xfId="0" applyNumberFormat="1" applyFont="1" applyFill="1" applyBorder="1" applyAlignment="1">
      <alignment horizontal="center" vertical="center" wrapText="1"/>
    </xf>
    <xf numFmtId="164" fontId="2" fillId="0" borderId="58" xfId="0" applyNumberFormat="1" applyFont="1" applyFill="1" applyBorder="1" applyAlignment="1">
      <alignment horizontal="center" vertical="center" wrapText="1"/>
    </xf>
    <xf numFmtId="3" fontId="2" fillId="0" borderId="20" xfId="0" applyNumberFormat="1" applyFont="1" applyFill="1" applyBorder="1"/>
    <xf numFmtId="168" fontId="10" fillId="0" borderId="28" xfId="0" applyNumberFormat="1" applyFont="1" applyFill="1" applyBorder="1" applyAlignment="1">
      <alignment horizontal="center" vertical="center" wrapText="1"/>
    </xf>
    <xf numFmtId="0" fontId="10" fillId="0" borderId="28" xfId="0" applyFont="1" applyFill="1" applyBorder="1" applyAlignment="1">
      <alignment horizontal="center" vertical="center" wrapText="1"/>
    </xf>
    <xf numFmtId="15" fontId="10" fillId="0" borderId="28" xfId="0" applyNumberFormat="1" applyFont="1" applyFill="1" applyBorder="1" applyAlignment="1">
      <alignment horizontal="center" vertical="center" wrapText="1"/>
    </xf>
    <xf numFmtId="169" fontId="10" fillId="0" borderId="28" xfId="0" applyNumberFormat="1" applyFont="1" applyFill="1" applyBorder="1" applyAlignment="1">
      <alignment horizontal="center" vertical="center" wrapText="1"/>
    </xf>
    <xf numFmtId="167" fontId="9" fillId="10" borderId="14" xfId="0" applyNumberFormat="1" applyFont="1" applyFill="1" applyBorder="1" applyAlignment="1">
      <alignment horizontal="center" vertical="center" wrapText="1"/>
    </xf>
    <xf numFmtId="169" fontId="10" fillId="0" borderId="28" xfId="2" applyNumberFormat="1" applyFont="1" applyFill="1" applyBorder="1" applyAlignment="1">
      <alignment horizontal="center" wrapText="1"/>
    </xf>
    <xf numFmtId="167" fontId="10" fillId="10" borderId="14" xfId="0" applyNumberFormat="1" applyFont="1" applyFill="1" applyBorder="1" applyAlignment="1">
      <alignment horizontal="center" vertical="center" wrapText="1"/>
    </xf>
    <xf numFmtId="169" fontId="10" fillId="10" borderId="14" xfId="0" applyNumberFormat="1" applyFont="1" applyFill="1" applyBorder="1" applyAlignment="1">
      <alignment horizontal="center" vertical="center" wrapText="1"/>
    </xf>
    <xf numFmtId="169" fontId="10" fillId="10" borderId="14" xfId="0" applyNumberFormat="1" applyFont="1" applyFill="1" applyBorder="1" applyAlignment="1">
      <alignment horizontal="center" vertical="center"/>
    </xf>
    <xf numFmtId="170" fontId="10" fillId="10" borderId="14" xfId="0" applyNumberFormat="1" applyFont="1" applyFill="1" applyBorder="1" applyAlignment="1">
      <alignment horizontal="center" vertical="center" wrapText="1"/>
    </xf>
    <xf numFmtId="168" fontId="9" fillId="0" borderId="29" xfId="0" applyNumberFormat="1" applyFont="1" applyFill="1" applyBorder="1" applyAlignment="1">
      <alignment horizontal="center" vertical="center" wrapText="1"/>
    </xf>
    <xf numFmtId="0" fontId="10" fillId="0" borderId="29" xfId="0" applyFont="1" applyFill="1" applyBorder="1" applyAlignment="1">
      <alignment horizontal="center" vertical="center"/>
    </xf>
    <xf numFmtId="15" fontId="10" fillId="0" borderId="29" xfId="0" applyNumberFormat="1" applyFont="1" applyFill="1" applyBorder="1" applyAlignment="1">
      <alignment horizontal="center" vertical="center"/>
    </xf>
    <xf numFmtId="169" fontId="10" fillId="0" borderId="29" xfId="0" applyNumberFormat="1" applyFont="1" applyFill="1" applyBorder="1" applyAlignment="1">
      <alignment horizontal="center" vertical="center"/>
    </xf>
    <xf numFmtId="169" fontId="10" fillId="10" borderId="29" xfId="0" applyNumberFormat="1" applyFont="1" applyFill="1" applyBorder="1" applyAlignment="1">
      <alignment horizontal="center" vertical="center" wrapText="1"/>
    </xf>
    <xf numFmtId="169" fontId="10" fillId="10" borderId="29" xfId="0" applyNumberFormat="1" applyFont="1" applyFill="1" applyBorder="1" applyAlignment="1">
      <alignment horizontal="center" vertical="center"/>
    </xf>
    <xf numFmtId="15" fontId="10" fillId="10" borderId="29" xfId="0" applyNumberFormat="1" applyFont="1" applyFill="1" applyBorder="1" applyAlignment="1">
      <alignment horizontal="center" vertical="center"/>
    </xf>
    <xf numFmtId="167" fontId="9" fillId="10" borderId="29" xfId="0" applyNumberFormat="1" applyFont="1" applyFill="1" applyBorder="1" applyAlignment="1">
      <alignment horizontal="center" vertical="center" wrapText="1"/>
    </xf>
    <xf numFmtId="0" fontId="10" fillId="10" borderId="14" xfId="0" applyFont="1" applyFill="1" applyBorder="1" applyAlignment="1">
      <alignment horizontal="center" vertical="center" wrapText="1"/>
    </xf>
    <xf numFmtId="3" fontId="10" fillId="10" borderId="14" xfId="0" applyNumberFormat="1" applyFont="1" applyFill="1" applyBorder="1" applyAlignment="1">
      <alignment horizontal="right" vertical="center" wrapText="1"/>
    </xf>
    <xf numFmtId="168" fontId="10" fillId="10" borderId="28" xfId="0" applyNumberFormat="1" applyFont="1" applyFill="1" applyBorder="1" applyAlignment="1">
      <alignment horizontal="center" vertical="center" wrapText="1"/>
    </xf>
    <xf numFmtId="167" fontId="10" fillId="10" borderId="14" xfId="0" applyNumberFormat="1" applyFont="1" applyFill="1" applyBorder="1" applyAlignment="1">
      <alignment horizontal="center" vertical="center"/>
    </xf>
    <xf numFmtId="165" fontId="10" fillId="10" borderId="14" xfId="0" applyNumberFormat="1" applyFont="1" applyFill="1" applyBorder="1" applyAlignment="1">
      <alignment horizontal="center" vertical="center"/>
    </xf>
    <xf numFmtId="168" fontId="10" fillId="0" borderId="15" xfId="0" applyNumberFormat="1" applyFont="1" applyFill="1" applyBorder="1" applyAlignment="1">
      <alignment horizontal="center" vertical="center" wrapText="1"/>
    </xf>
    <xf numFmtId="165" fontId="10" fillId="10" borderId="14" xfId="0" applyNumberFormat="1" applyFont="1" applyFill="1" applyBorder="1" applyAlignment="1">
      <alignment horizontal="center" vertical="center" wrapText="1"/>
    </xf>
    <xf numFmtId="3" fontId="10" fillId="10" borderId="14" xfId="0" applyNumberFormat="1" applyFont="1" applyFill="1" applyBorder="1" applyAlignment="1">
      <alignment horizontal="center" vertical="center" wrapText="1"/>
    </xf>
    <xf numFmtId="169" fontId="10" fillId="0" borderId="15" xfId="2" applyNumberFormat="1" applyFont="1" applyFill="1" applyBorder="1" applyAlignment="1">
      <alignment horizontal="center" wrapText="1"/>
    </xf>
    <xf numFmtId="168" fontId="10" fillId="0" borderId="29" xfId="0" applyNumberFormat="1" applyFont="1" applyFill="1" applyBorder="1" applyAlignment="1">
      <alignment horizontal="center" vertical="center"/>
    </xf>
    <xf numFmtId="169" fontId="10" fillId="0" borderId="29" xfId="2" applyNumberFormat="1" applyFont="1" applyFill="1" applyBorder="1" applyAlignment="1">
      <alignment horizontal="center" wrapText="1"/>
    </xf>
    <xf numFmtId="0" fontId="10" fillId="0" borderId="10" xfId="0" applyFont="1" applyFill="1" applyBorder="1" applyAlignment="1">
      <alignment horizontal="center" vertical="center"/>
    </xf>
    <xf numFmtId="0" fontId="10" fillId="0" borderId="63" xfId="0" applyFont="1" applyFill="1" applyBorder="1" applyAlignment="1">
      <alignment horizontal="center" vertical="center"/>
    </xf>
    <xf numFmtId="169" fontId="10" fillId="10" borderId="28" xfId="0" applyNumberFormat="1" applyFont="1" applyFill="1" applyBorder="1" applyAlignment="1">
      <alignment horizontal="center" vertical="center"/>
    </xf>
    <xf numFmtId="169" fontId="10" fillId="0" borderId="63" xfId="0" applyNumberFormat="1" applyFont="1" applyFill="1" applyBorder="1" applyAlignment="1">
      <alignment horizontal="center" vertical="center"/>
    </xf>
    <xf numFmtId="15" fontId="10" fillId="0" borderId="15" xfId="0" applyNumberFormat="1" applyFont="1" applyFill="1" applyBorder="1" applyAlignment="1">
      <alignment horizontal="center" vertical="center"/>
    </xf>
    <xf numFmtId="0" fontId="10" fillId="0" borderId="14" xfId="0" applyFont="1" applyFill="1" applyBorder="1" applyAlignment="1">
      <alignment horizontal="center" vertical="center"/>
    </xf>
    <xf numFmtId="169" fontId="10" fillId="0" borderId="10" xfId="0" applyNumberFormat="1" applyFont="1" applyFill="1" applyBorder="1" applyAlignment="1">
      <alignment horizontal="center" vertical="center"/>
    </xf>
    <xf numFmtId="169" fontId="10" fillId="0" borderId="14" xfId="0" applyNumberFormat="1" applyFont="1" applyFill="1" applyBorder="1" applyAlignment="1">
      <alignment horizontal="center" vertical="center"/>
    </xf>
    <xf numFmtId="0" fontId="10" fillId="0" borderId="28" xfId="0" applyFont="1" applyFill="1" applyBorder="1" applyAlignment="1">
      <alignment horizontal="center" vertical="center"/>
    </xf>
    <xf numFmtId="169" fontId="10" fillId="0" borderId="30" xfId="2" applyNumberFormat="1" applyFont="1" applyFill="1" applyBorder="1" applyAlignment="1">
      <alignment horizontal="center" wrapText="1"/>
    </xf>
    <xf numFmtId="15" fontId="10" fillId="0" borderId="28" xfId="0" applyNumberFormat="1" applyFont="1" applyFill="1" applyBorder="1" applyAlignment="1">
      <alignment horizontal="center" vertical="center"/>
    </xf>
    <xf numFmtId="0" fontId="10" fillId="0" borderId="50" xfId="0" applyFont="1" applyFill="1" applyBorder="1" applyAlignment="1">
      <alignment horizontal="center" vertical="center"/>
    </xf>
    <xf numFmtId="169" fontId="10" fillId="0" borderId="50" xfId="0" applyNumberFormat="1" applyFont="1" applyFill="1" applyBorder="1" applyAlignment="1">
      <alignment horizontal="center" vertical="center"/>
    </xf>
    <xf numFmtId="17" fontId="10" fillId="0" borderId="50" xfId="0" applyNumberFormat="1" applyFont="1" applyFill="1" applyBorder="1" applyAlignment="1">
      <alignment horizontal="center" vertical="center"/>
    </xf>
    <xf numFmtId="17" fontId="10" fillId="0" borderId="10" xfId="0" applyNumberFormat="1" applyFont="1" applyFill="1" applyBorder="1" applyAlignment="1">
      <alignment horizontal="center" vertical="center"/>
    </xf>
    <xf numFmtId="168" fontId="10" fillId="0" borderId="10" xfId="0" applyNumberFormat="1" applyFont="1" applyFill="1" applyBorder="1" applyAlignment="1">
      <alignment horizontal="center" vertical="center"/>
    </xf>
    <xf numFmtId="169" fontId="10" fillId="0" borderId="15" xfId="0" applyNumberFormat="1" applyFont="1" applyFill="1" applyBorder="1" applyAlignment="1">
      <alignment horizontal="center" vertical="center"/>
    </xf>
    <xf numFmtId="15" fontId="10" fillId="0" borderId="10" xfId="0" applyNumberFormat="1" applyFont="1" applyFill="1" applyBorder="1" applyAlignment="1">
      <alignment horizontal="center" vertical="center"/>
    </xf>
    <xf numFmtId="15" fontId="10" fillId="0" borderId="15" xfId="0" applyNumberFormat="1" applyFont="1" applyBorder="1" applyAlignment="1">
      <alignment horizontal="center"/>
    </xf>
    <xf numFmtId="164" fontId="10" fillId="0" borderId="63" xfId="0" applyNumberFormat="1" applyFont="1" applyBorder="1" applyAlignment="1">
      <alignment horizontal="center"/>
    </xf>
    <xf numFmtId="15" fontId="10" fillId="0" borderId="63" xfId="0" applyNumberFormat="1" applyFont="1" applyFill="1" applyBorder="1" applyAlignment="1">
      <alignment horizontal="center" vertical="center"/>
    </xf>
    <xf numFmtId="168" fontId="10" fillId="0" borderId="63" xfId="0" applyNumberFormat="1" applyFont="1" applyFill="1" applyBorder="1" applyAlignment="1">
      <alignment horizontal="center" vertical="center"/>
    </xf>
    <xf numFmtId="164" fontId="10" fillId="0" borderId="14" xfId="0" applyNumberFormat="1" applyFont="1" applyBorder="1"/>
    <xf numFmtId="168" fontId="9" fillId="0" borderId="30" xfId="0" applyNumberFormat="1" applyFont="1" applyFill="1" applyBorder="1" applyAlignment="1">
      <alignment horizontal="center" vertical="center"/>
    </xf>
    <xf numFmtId="15" fontId="10" fillId="0" borderId="29" xfId="0" applyNumberFormat="1" applyFont="1" applyBorder="1" applyAlignment="1">
      <alignment horizontal="center"/>
    </xf>
    <xf numFmtId="164" fontId="10" fillId="0" borderId="29" xfId="0" applyNumberFormat="1" applyFont="1" applyBorder="1" applyAlignment="1">
      <alignment horizontal="center"/>
    </xf>
    <xf numFmtId="168" fontId="10" fillId="0" borderId="50" xfId="0" applyNumberFormat="1" applyFont="1" applyFill="1" applyBorder="1" applyAlignment="1">
      <alignment horizontal="center" vertical="center"/>
    </xf>
    <xf numFmtId="15" fontId="10" fillId="0" borderId="50" xfId="0" applyNumberFormat="1" applyFont="1" applyFill="1" applyBorder="1" applyAlignment="1">
      <alignment horizontal="center" vertical="center"/>
    </xf>
    <xf numFmtId="164" fontId="10" fillId="0" borderId="15" xfId="0" applyNumberFormat="1" applyFont="1" applyBorder="1" applyAlignment="1">
      <alignment horizontal="center"/>
    </xf>
    <xf numFmtId="164" fontId="10" fillId="0" borderId="28" xfId="0" applyNumberFormat="1" applyFont="1" applyBorder="1"/>
    <xf numFmtId="0" fontId="10" fillId="10" borderId="15" xfId="0" applyFont="1" applyFill="1" applyBorder="1" applyAlignment="1">
      <alignment horizontal="center" vertical="center" wrapText="1"/>
    </xf>
    <xf numFmtId="3" fontId="10" fillId="10" borderId="15" xfId="0" applyNumberFormat="1" applyFont="1" applyFill="1" applyBorder="1" applyAlignment="1">
      <alignment horizontal="right" vertical="center" wrapText="1"/>
    </xf>
    <xf numFmtId="167" fontId="10" fillId="10" borderId="15" xfId="0" applyNumberFormat="1" applyFont="1" applyFill="1" applyBorder="1" applyAlignment="1">
      <alignment horizontal="center" vertical="center"/>
    </xf>
    <xf numFmtId="167" fontId="10" fillId="10" borderId="15" xfId="0" applyNumberFormat="1" applyFont="1" applyFill="1" applyBorder="1" applyAlignment="1">
      <alignment vertical="center" wrapText="1"/>
    </xf>
    <xf numFmtId="169" fontId="10" fillId="10" borderId="15" xfId="0" applyNumberFormat="1" applyFont="1" applyFill="1" applyBorder="1" applyAlignment="1">
      <alignment horizontal="center" vertical="center"/>
    </xf>
    <xf numFmtId="168" fontId="10" fillId="10" borderId="14" xfId="0" applyNumberFormat="1" applyFont="1" applyFill="1" applyBorder="1" applyAlignment="1">
      <alignment horizontal="center" vertical="center" wrapText="1"/>
    </xf>
    <xf numFmtId="167" fontId="10" fillId="10" borderId="14" xfId="0" applyNumberFormat="1" applyFont="1" applyFill="1" applyBorder="1" applyAlignment="1">
      <alignment vertical="center" wrapText="1"/>
    </xf>
    <xf numFmtId="167" fontId="10" fillId="10" borderId="28" xfId="0" applyNumberFormat="1" applyFont="1" applyFill="1" applyBorder="1" applyAlignment="1">
      <alignment horizontal="center" vertical="center"/>
    </xf>
    <xf numFmtId="168" fontId="10" fillId="10" borderId="29" xfId="0" applyNumberFormat="1" applyFont="1" applyFill="1" applyBorder="1" applyAlignment="1">
      <alignment horizontal="center" vertical="center" wrapText="1"/>
    </xf>
    <xf numFmtId="0" fontId="10" fillId="10" borderId="29" xfId="0" applyFont="1" applyFill="1" applyBorder="1" applyAlignment="1">
      <alignment horizontal="center" vertical="center" wrapText="1"/>
    </xf>
    <xf numFmtId="3" fontId="10" fillId="10" borderId="29" xfId="0" applyNumberFormat="1" applyFont="1" applyFill="1" applyBorder="1" applyAlignment="1">
      <alignment horizontal="right" vertical="center" wrapText="1"/>
    </xf>
    <xf numFmtId="168" fontId="9" fillId="0" borderId="29" xfId="0" applyNumberFormat="1" applyFont="1" applyFill="1" applyBorder="1" applyAlignment="1">
      <alignment horizontal="center" vertical="center"/>
    </xf>
    <xf numFmtId="167" fontId="10" fillId="10" borderId="29" xfId="0" applyNumberFormat="1" applyFont="1" applyFill="1" applyBorder="1" applyAlignment="1">
      <alignment horizontal="center" vertical="center"/>
    </xf>
    <xf numFmtId="0" fontId="10" fillId="0" borderId="50" xfId="0" applyFont="1" applyBorder="1"/>
    <xf numFmtId="167" fontId="10" fillId="10" borderId="28" xfId="0" applyNumberFormat="1" applyFont="1" applyFill="1" applyBorder="1" applyAlignment="1">
      <alignment horizontal="center" vertical="center" wrapText="1"/>
    </xf>
    <xf numFmtId="0" fontId="10" fillId="10" borderId="28" xfId="0" applyFont="1" applyFill="1" applyBorder="1" applyAlignment="1">
      <alignment horizontal="center" vertical="center" wrapText="1"/>
    </xf>
    <xf numFmtId="3" fontId="10" fillId="10" borderId="28" xfId="0" applyNumberFormat="1" applyFont="1" applyFill="1" applyBorder="1" applyAlignment="1">
      <alignment horizontal="right" vertical="center" wrapText="1"/>
    </xf>
    <xf numFmtId="167" fontId="10" fillId="10" borderId="28" xfId="0" applyNumberFormat="1" applyFont="1" applyFill="1" applyBorder="1" applyAlignment="1">
      <alignment vertical="center" wrapText="1"/>
    </xf>
    <xf numFmtId="0" fontId="10" fillId="0" borderId="10" xfId="0" applyFont="1" applyBorder="1"/>
    <xf numFmtId="164" fontId="10" fillId="0" borderId="28" xfId="0" applyNumberFormat="1" applyFont="1" applyBorder="1" applyAlignment="1">
      <alignment horizontal="center"/>
    </xf>
    <xf numFmtId="169" fontId="10" fillId="10" borderId="63" xfId="0" applyNumberFormat="1" applyFont="1" applyFill="1" applyBorder="1" applyAlignment="1">
      <alignment horizontal="center" vertical="center"/>
    </xf>
    <xf numFmtId="167" fontId="10" fillId="10" borderId="63" xfId="0" applyNumberFormat="1" applyFont="1" applyFill="1" applyBorder="1" applyAlignment="1">
      <alignment horizontal="center" vertical="center"/>
    </xf>
    <xf numFmtId="169" fontId="10" fillId="0" borderId="63" xfId="0" applyNumberFormat="1" applyFont="1" applyFill="1" applyBorder="1" applyAlignment="1">
      <alignment vertical="center"/>
    </xf>
    <xf numFmtId="0" fontId="10" fillId="0" borderId="15" xfId="0" applyFont="1" applyBorder="1"/>
    <xf numFmtId="165" fontId="10" fillId="10" borderId="28" xfId="0" applyNumberFormat="1" applyFont="1" applyFill="1" applyBorder="1" applyAlignment="1">
      <alignment horizontal="center" vertical="center"/>
    </xf>
    <xf numFmtId="165" fontId="10" fillId="10" borderId="29" xfId="0" applyNumberFormat="1" applyFont="1" applyFill="1" applyBorder="1" applyAlignment="1">
      <alignment horizontal="center" vertical="center"/>
    </xf>
    <xf numFmtId="4" fontId="10" fillId="10" borderId="29" xfId="0" applyNumberFormat="1" applyFont="1" applyFill="1" applyBorder="1" applyAlignment="1">
      <alignment horizontal="right" vertical="center" wrapText="1"/>
    </xf>
    <xf numFmtId="169" fontId="30" fillId="10" borderId="28"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50" xfId="0" applyFont="1" applyFill="1" applyBorder="1" applyAlignment="1">
      <alignment horizontal="center" vertical="center" wrapText="1"/>
    </xf>
    <xf numFmtId="169" fontId="22" fillId="0" borderId="50" xfId="0" applyNumberFormat="1" applyFont="1" applyFill="1" applyBorder="1" applyAlignment="1">
      <alignment horizontal="center" vertical="center" wrapText="1"/>
    </xf>
    <xf numFmtId="0" fontId="22" fillId="0" borderId="14" xfId="0" applyFont="1" applyFill="1" applyBorder="1" applyAlignment="1">
      <alignment horizontal="center" vertical="center" wrapText="1"/>
    </xf>
    <xf numFmtId="169" fontId="22" fillId="0" borderId="14" xfId="0" applyNumberFormat="1" applyFont="1" applyFill="1" applyBorder="1" applyAlignment="1">
      <alignment horizontal="center" vertical="center" wrapText="1"/>
    </xf>
    <xf numFmtId="0" fontId="22" fillId="0" borderId="30" xfId="0" applyFont="1" applyFill="1" applyBorder="1" applyAlignment="1">
      <alignment horizontal="center" vertical="center" wrapText="1"/>
    </xf>
    <xf numFmtId="168" fontId="24" fillId="0" borderId="14"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169" fontId="22" fillId="0" borderId="10" xfId="0" applyNumberFormat="1" applyFont="1" applyFill="1" applyBorder="1" applyAlignment="1">
      <alignment horizontal="center" vertical="center" wrapText="1"/>
    </xf>
    <xf numFmtId="3" fontId="24" fillId="0" borderId="30" xfId="0" applyNumberFormat="1" applyFont="1" applyFill="1" applyBorder="1" applyAlignment="1">
      <alignment horizontal="right" vertical="center" wrapText="1"/>
    </xf>
    <xf numFmtId="169" fontId="24" fillId="0" borderId="14" xfId="0" applyNumberFormat="1" applyFont="1" applyFill="1" applyBorder="1" applyAlignment="1">
      <alignment horizontal="center" vertical="center"/>
    </xf>
    <xf numFmtId="169" fontId="24" fillId="0" borderId="14" xfId="2" applyNumberFormat="1" applyFont="1" applyFill="1" applyBorder="1" applyAlignment="1">
      <alignment horizontal="center" vertical="center" wrapText="1"/>
    </xf>
    <xf numFmtId="169" fontId="24" fillId="0" borderId="14" xfId="0" applyNumberFormat="1" applyFont="1" applyFill="1" applyBorder="1" applyAlignment="1">
      <alignment horizontal="center" vertical="center" wrapText="1"/>
    </xf>
    <xf numFmtId="0" fontId="10" fillId="0" borderId="60" xfId="0" applyFont="1" applyBorder="1"/>
    <xf numFmtId="0" fontId="10" fillId="0" borderId="14" xfId="0" applyFont="1" applyBorder="1"/>
    <xf numFmtId="0" fontId="10" fillId="0" borderId="58" xfId="0" applyFont="1" applyBorder="1"/>
    <xf numFmtId="0" fontId="10" fillId="0" borderId="29" xfId="0" applyFont="1" applyBorder="1"/>
    <xf numFmtId="0" fontId="10" fillId="0" borderId="56" xfId="0" applyFont="1" applyBorder="1"/>
    <xf numFmtId="170" fontId="10" fillId="0" borderId="15" xfId="0" applyNumberFormat="1" applyFont="1" applyBorder="1" applyAlignment="1">
      <alignment horizontal="center"/>
    </xf>
    <xf numFmtId="15" fontId="10" fillId="0" borderId="15" xfId="0" applyNumberFormat="1" applyFont="1" applyBorder="1"/>
    <xf numFmtId="17" fontId="10" fillId="0" borderId="28" xfId="0" applyNumberFormat="1" applyFont="1" applyBorder="1" applyAlignment="1">
      <alignment horizontal="center" vertical="center"/>
    </xf>
    <xf numFmtId="0" fontId="10" fillId="0" borderId="28" xfId="0" applyFont="1" applyBorder="1" applyAlignment="1">
      <alignment horizontal="center" vertical="center"/>
    </xf>
    <xf numFmtId="0" fontId="10" fillId="0" borderId="65" xfId="0" applyFont="1" applyBorder="1"/>
    <xf numFmtId="0" fontId="10" fillId="0" borderId="63" xfId="0" applyFont="1" applyBorder="1"/>
    <xf numFmtId="0" fontId="10" fillId="0" borderId="62" xfId="0" applyFont="1" applyBorder="1"/>
    <xf numFmtId="16" fontId="10" fillId="0" borderId="15" xfId="0" applyNumberFormat="1" applyFont="1" applyBorder="1" applyAlignment="1">
      <alignment horizontal="center" vertical="center"/>
    </xf>
    <xf numFmtId="0" fontId="26" fillId="0" borderId="10" xfId="0" applyFont="1" applyFill="1" applyBorder="1" applyAlignment="1">
      <alignment horizontal="center" vertical="center" wrapText="1"/>
    </xf>
    <xf numFmtId="17" fontId="10" fillId="0" borderId="29" xfId="0" applyNumberFormat="1" applyFont="1" applyFill="1" applyBorder="1" applyAlignment="1">
      <alignment horizontal="center" vertical="center"/>
    </xf>
    <xf numFmtId="15" fontId="24" fillId="0" borderId="10" xfId="0" applyNumberFormat="1" applyFont="1" applyFill="1" applyBorder="1" applyAlignment="1">
      <alignment horizontal="center" vertical="center" wrapText="1"/>
    </xf>
    <xf numFmtId="168" fontId="24" fillId="0" borderId="63" xfId="0" applyNumberFormat="1" applyFont="1" applyFill="1" applyBorder="1" applyAlignment="1">
      <alignment horizontal="center" vertical="center" wrapText="1"/>
    </xf>
    <xf numFmtId="1" fontId="10" fillId="10" borderId="29" xfId="0" applyNumberFormat="1" applyFont="1" applyFill="1" applyBorder="1" applyAlignment="1">
      <alignment horizontal="center" vertical="center"/>
    </xf>
    <xf numFmtId="15" fontId="10" fillId="0" borderId="29" xfId="0" applyNumberFormat="1" applyFont="1" applyBorder="1" applyAlignment="1">
      <alignment horizontal="center" vertical="center"/>
    </xf>
    <xf numFmtId="0" fontId="10" fillId="0" borderId="29" xfId="0" applyFont="1" applyBorder="1" applyAlignment="1">
      <alignment horizontal="center"/>
    </xf>
    <xf numFmtId="0" fontId="10" fillId="0" borderId="29" xfId="0" applyFont="1" applyBorder="1" applyAlignment="1">
      <alignment horizontal="center" wrapText="1"/>
    </xf>
    <xf numFmtId="169" fontId="10" fillId="10" borderId="28" xfId="0" applyNumberFormat="1" applyFont="1" applyFill="1" applyBorder="1" applyAlignment="1">
      <alignment horizontal="center" vertical="center" wrapText="1"/>
    </xf>
    <xf numFmtId="0" fontId="2" fillId="0" borderId="85" xfId="0" applyFont="1" applyBorder="1" applyAlignment="1">
      <alignment horizontal="center"/>
    </xf>
    <xf numFmtId="168" fontId="22" fillId="0" borderId="29" xfId="0" applyNumberFormat="1" applyFont="1" applyFill="1" applyBorder="1" applyAlignment="1">
      <alignment horizontal="center" vertical="center" wrapText="1"/>
    </xf>
    <xf numFmtId="168" fontId="22" fillId="0" borderId="29" xfId="0" applyNumberFormat="1" applyFont="1" applyFill="1" applyBorder="1" applyAlignment="1">
      <alignment horizontal="center" vertical="center"/>
    </xf>
    <xf numFmtId="0" fontId="7" fillId="5" borderId="63" xfId="0" applyFont="1" applyFill="1" applyBorder="1" applyAlignment="1">
      <alignment horizontal="center" vertical="center" wrapText="1"/>
    </xf>
    <xf numFmtId="168" fontId="24" fillId="0" borderId="15" xfId="0" applyNumberFormat="1" applyFont="1" applyFill="1" applyBorder="1" applyAlignment="1">
      <alignment horizontal="center" vertical="center"/>
    </xf>
    <xf numFmtId="168" fontId="4" fillId="0" borderId="63" xfId="0" applyNumberFormat="1" applyFont="1" applyFill="1" applyBorder="1" applyAlignment="1">
      <alignment horizontal="center" vertical="center" wrapText="1"/>
    </xf>
    <xf numFmtId="168" fontId="25" fillId="0" borderId="63" xfId="0" applyNumberFormat="1" applyFont="1" applyFill="1" applyBorder="1" applyAlignment="1">
      <alignment horizontal="center" vertical="center" wrapText="1"/>
    </xf>
    <xf numFmtId="0" fontId="3" fillId="12" borderId="30" xfId="0" applyFont="1" applyFill="1" applyBorder="1" applyAlignment="1">
      <alignment horizontal="left" vertical="center"/>
    </xf>
    <xf numFmtId="3" fontId="2" fillId="0" borderId="15" xfId="0" applyNumberFormat="1" applyFont="1" applyFill="1" applyBorder="1"/>
    <xf numFmtId="3" fontId="2" fillId="0" borderId="15" xfId="0" applyNumberFormat="1" applyFont="1" applyBorder="1"/>
    <xf numFmtId="168" fontId="9" fillId="0" borderId="14" xfId="0" applyNumberFormat="1" applyFont="1" applyFill="1" applyBorder="1" applyAlignment="1">
      <alignment horizontal="center" vertical="center"/>
    </xf>
    <xf numFmtId="3" fontId="2" fillId="0" borderId="14" xfId="0" applyNumberFormat="1" applyFont="1" applyFill="1" applyBorder="1"/>
    <xf numFmtId="3" fontId="2" fillId="0" borderId="14" xfId="0" applyNumberFormat="1" applyFont="1" applyBorder="1"/>
    <xf numFmtId="170" fontId="10" fillId="0" borderId="28" xfId="0" applyNumberFormat="1" applyFont="1" applyBorder="1" applyAlignment="1">
      <alignment horizontal="center"/>
    </xf>
    <xf numFmtId="170" fontId="10" fillId="0" borderId="29" xfId="0" applyNumberFormat="1" applyFont="1" applyBorder="1" applyAlignment="1">
      <alignment horizontal="center"/>
    </xf>
    <xf numFmtId="167" fontId="24" fillId="10" borderId="14" xfId="0" applyNumberFormat="1" applyFont="1" applyFill="1" applyBorder="1" applyAlignment="1">
      <alignment horizontal="center" vertical="center" wrapText="1"/>
    </xf>
    <xf numFmtId="164" fontId="26" fillId="0" borderId="10" xfId="0" applyNumberFormat="1" applyFont="1" applyFill="1" applyBorder="1" applyAlignment="1">
      <alignment horizontal="center" vertical="center" wrapText="1"/>
    </xf>
    <xf numFmtId="164" fontId="3" fillId="0" borderId="51" xfId="0" applyNumberFormat="1" applyFont="1" applyFill="1" applyBorder="1" applyAlignment="1">
      <alignment horizontal="center" vertical="center" wrapText="1"/>
    </xf>
    <xf numFmtId="164" fontId="3" fillId="0" borderId="58" xfId="0" applyNumberFormat="1" applyFont="1" applyFill="1" applyBorder="1" applyAlignment="1">
      <alignment horizontal="center" vertical="center" wrapText="1"/>
    </xf>
    <xf numFmtId="164" fontId="26" fillId="0" borderId="89" xfId="0" applyNumberFormat="1" applyFont="1" applyFill="1" applyBorder="1" applyAlignment="1">
      <alignment horizontal="center" vertical="center" wrapText="1"/>
    </xf>
    <xf numFmtId="168" fontId="24" fillId="0" borderId="29" xfId="0" applyNumberFormat="1" applyFont="1" applyFill="1" applyBorder="1" applyAlignment="1">
      <alignment horizontal="center" vertical="center" wrapText="1"/>
    </xf>
    <xf numFmtId="15" fontId="24" fillId="0" borderId="29" xfId="0" applyNumberFormat="1" applyFont="1" applyFill="1" applyBorder="1" applyAlignment="1">
      <alignment horizontal="center" vertical="center" wrapText="1"/>
    </xf>
    <xf numFmtId="169" fontId="24" fillId="0" borderId="29" xfId="0" applyNumberFormat="1" applyFont="1" applyFill="1" applyBorder="1" applyAlignment="1">
      <alignment horizontal="center" vertical="center" wrapText="1"/>
    </xf>
    <xf numFmtId="165" fontId="10" fillId="0" borderId="28" xfId="2" applyNumberFormat="1" applyFont="1" applyFill="1" applyBorder="1" applyAlignment="1">
      <alignment horizontal="center" wrapText="1"/>
    </xf>
    <xf numFmtId="15" fontId="10" fillId="0" borderId="28" xfId="0" applyNumberFormat="1" applyFont="1" applyBorder="1" applyAlignment="1">
      <alignment horizontal="center" vertical="center"/>
    </xf>
    <xf numFmtId="170" fontId="10" fillId="0" borderId="15" xfId="0" applyNumberFormat="1" applyFont="1" applyBorder="1" applyAlignment="1">
      <alignment horizontal="center" vertical="center"/>
    </xf>
    <xf numFmtId="0" fontId="7" fillId="0" borderId="0" xfId="3" applyFont="1" applyAlignment="1">
      <alignment horizontal="left" vertical="center" wrapText="1"/>
    </xf>
    <xf numFmtId="0" fontId="15" fillId="0" borderId="0" xfId="3" applyFont="1" applyAlignment="1">
      <alignment horizontal="left" vertical="center" wrapText="1"/>
    </xf>
    <xf numFmtId="0" fontId="4" fillId="0" borderId="0" xfId="3" applyFont="1" applyAlignment="1">
      <alignment horizontal="left"/>
    </xf>
    <xf numFmtId="0" fontId="4" fillId="0" borderId="0" xfId="3" applyFont="1" applyAlignment="1">
      <alignment horizontal="left" vertical="center"/>
    </xf>
    <xf numFmtId="0" fontId="25" fillId="0" borderId="0" xfId="3" applyFont="1" applyAlignment="1">
      <alignment horizontal="left"/>
    </xf>
    <xf numFmtId="168" fontId="0" fillId="2" borderId="1" xfId="0" applyNumberFormat="1" applyFill="1" applyBorder="1" applyAlignment="1">
      <alignment horizontal="center" vertical="center" wrapText="1"/>
    </xf>
    <xf numFmtId="168" fontId="5" fillId="10" borderId="29" xfId="0" applyNumberFormat="1" applyFont="1" applyFill="1" applyBorder="1" applyAlignment="1">
      <alignment horizontal="center" vertical="center" wrapText="1"/>
    </xf>
    <xf numFmtId="0" fontId="7" fillId="5" borderId="6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11" borderId="11" xfId="0" applyFont="1" applyFill="1" applyBorder="1" applyAlignment="1">
      <alignment vertical="center" wrapText="1"/>
    </xf>
    <xf numFmtId="0" fontId="10" fillId="0" borderId="0" xfId="0" applyFont="1" applyBorder="1" applyAlignment="1">
      <alignment wrapText="1"/>
    </xf>
    <xf numFmtId="0" fontId="10" fillId="0" borderId="56" xfId="0" applyFont="1" applyBorder="1" applyAlignment="1">
      <alignment wrapText="1"/>
    </xf>
    <xf numFmtId="0" fontId="10" fillId="0" borderId="15" xfId="0" applyFont="1" applyBorder="1" applyAlignment="1">
      <alignment wrapText="1"/>
    </xf>
    <xf numFmtId="0" fontId="5" fillId="11" borderId="98" xfId="0" applyFont="1" applyFill="1" applyBorder="1" applyAlignment="1">
      <alignment vertical="center" wrapText="1"/>
    </xf>
    <xf numFmtId="0" fontId="23" fillId="11" borderId="2" xfId="0" applyFont="1" applyFill="1" applyBorder="1" applyAlignment="1">
      <alignment vertical="center" wrapText="1"/>
    </xf>
    <xf numFmtId="0" fontId="23" fillId="11" borderId="12" xfId="0" applyFont="1" applyFill="1" applyBorder="1" applyAlignment="1">
      <alignment vertical="center" wrapText="1"/>
    </xf>
    <xf numFmtId="0" fontId="5" fillId="0" borderId="50" xfId="0" applyFont="1" applyFill="1" applyBorder="1" applyAlignment="1">
      <alignment horizontal="center" vertical="center" wrapText="1"/>
    </xf>
    <xf numFmtId="169" fontId="24" fillId="0" borderId="29" xfId="2" applyNumberFormat="1" applyFont="1" applyFill="1" applyBorder="1" applyAlignment="1">
      <alignment horizontal="center" vertical="center" wrapText="1"/>
    </xf>
    <xf numFmtId="0" fontId="26" fillId="0" borderId="29" xfId="0" applyFont="1" applyFill="1" applyBorder="1" applyAlignment="1">
      <alignment horizontal="center" vertical="center" wrapText="1"/>
    </xf>
    <xf numFmtId="164" fontId="26" fillId="0" borderId="29" xfId="0" applyNumberFormat="1" applyFont="1" applyFill="1" applyBorder="1" applyAlignment="1">
      <alignment horizontal="center" vertical="center" wrapText="1"/>
    </xf>
    <xf numFmtId="164" fontId="26" fillId="0" borderId="56"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0" xfId="0" applyFont="1" applyFill="1" applyBorder="1" applyAlignment="1">
      <alignment horizontal="center" vertical="center" wrapText="1"/>
    </xf>
    <xf numFmtId="1" fontId="24" fillId="10" borderId="14" xfId="0" applyNumberFormat="1" applyFont="1" applyFill="1" applyBorder="1" applyAlignment="1">
      <alignment horizontal="center" vertical="center" wrapText="1"/>
    </xf>
    <xf numFmtId="0" fontId="2" fillId="0" borderId="10" xfId="0" applyFont="1" applyFill="1" applyBorder="1" applyAlignment="1">
      <alignment vertical="center"/>
    </xf>
    <xf numFmtId="0" fontId="23" fillId="0" borderId="0" xfId="3" applyFont="1" applyAlignment="1">
      <alignment horizontal="left"/>
    </xf>
    <xf numFmtId="168" fontId="2" fillId="0" borderId="0" xfId="0" applyNumberFormat="1" applyFont="1" applyAlignment="1">
      <alignment horizontal="center"/>
    </xf>
    <xf numFmtId="0" fontId="3"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165" fontId="10" fillId="0" borderId="0" xfId="2" applyNumberFormat="1" applyFont="1" applyFill="1" applyBorder="1" applyAlignment="1">
      <alignment horizontal="center" wrapText="1"/>
    </xf>
    <xf numFmtId="15" fontId="10" fillId="0" borderId="0" xfId="0" applyNumberFormat="1" applyFont="1" applyFill="1" applyBorder="1" applyAlignment="1">
      <alignment horizontal="center" vertical="center"/>
    </xf>
    <xf numFmtId="169" fontId="10" fillId="0" borderId="0" xfId="2" applyNumberFormat="1" applyFont="1" applyFill="1" applyBorder="1" applyAlignment="1">
      <alignment horizontal="center" wrapText="1"/>
    </xf>
    <xf numFmtId="165" fontId="10" fillId="0" borderId="13" xfId="2" applyNumberFormat="1" applyFont="1" applyFill="1" applyBorder="1" applyAlignment="1">
      <alignment horizontal="center" wrapText="1"/>
    </xf>
    <xf numFmtId="169" fontId="10" fillId="0" borderId="13" xfId="2" applyNumberFormat="1" applyFont="1" applyFill="1" applyBorder="1" applyAlignment="1">
      <alignment horizontal="center" wrapText="1"/>
    </xf>
    <xf numFmtId="15" fontId="10" fillId="0" borderId="13" xfId="0" applyNumberFormat="1" applyFont="1" applyFill="1" applyBorder="1" applyAlignment="1">
      <alignment horizontal="center" vertical="center"/>
    </xf>
    <xf numFmtId="0" fontId="2" fillId="0" borderId="13" xfId="0" applyFont="1" applyFill="1" applyBorder="1"/>
    <xf numFmtId="3" fontId="2" fillId="0" borderId="13" xfId="0" applyNumberFormat="1" applyFont="1" applyFill="1" applyBorder="1"/>
    <xf numFmtId="0" fontId="10" fillId="0" borderId="62" xfId="0" applyFont="1" applyFill="1" applyBorder="1" applyAlignment="1">
      <alignment horizontal="center" vertical="center"/>
    </xf>
    <xf numFmtId="169" fontId="10" fillId="0" borderId="56" xfId="2" applyNumberFormat="1" applyFont="1" applyFill="1" applyBorder="1" applyAlignment="1">
      <alignment horizontal="center" wrapText="1"/>
    </xf>
    <xf numFmtId="169" fontId="10" fillId="0" borderId="10" xfId="2" applyNumberFormat="1" applyFont="1" applyFill="1" applyBorder="1" applyAlignment="1">
      <alignment horizontal="center" wrapText="1"/>
    </xf>
    <xf numFmtId="17" fontId="22" fillId="0" borderId="50" xfId="0" applyNumberFormat="1" applyFont="1" applyFill="1" applyBorder="1" applyAlignment="1">
      <alignment horizontal="center" vertical="center" wrapText="1"/>
    </xf>
    <xf numFmtId="15" fontId="10" fillId="0" borderId="50" xfId="0" applyNumberFormat="1" applyFont="1" applyBorder="1" applyAlignment="1">
      <alignment horizontal="center"/>
    </xf>
    <xf numFmtId="15" fontId="10" fillId="0" borderId="28" xfId="0" applyNumberFormat="1" applyFont="1" applyBorder="1" applyAlignment="1">
      <alignment horizontal="center"/>
    </xf>
    <xf numFmtId="15" fontId="10" fillId="0" borderId="14" xfId="0" applyNumberFormat="1" applyFont="1" applyBorder="1" applyAlignment="1">
      <alignment horizontal="center"/>
    </xf>
    <xf numFmtId="15" fontId="10" fillId="0" borderId="28" xfId="0" applyNumberFormat="1" applyFont="1" applyBorder="1"/>
    <xf numFmtId="168" fontId="22" fillId="10" borderId="29" xfId="0" applyNumberFormat="1" applyFont="1" applyFill="1" applyBorder="1" applyAlignment="1">
      <alignment horizontal="center" vertical="center" wrapText="1"/>
    </xf>
    <xf numFmtId="15" fontId="9" fillId="4" borderId="2" xfId="0" applyNumberFormat="1" applyFont="1" applyFill="1" applyBorder="1" applyAlignment="1">
      <alignment horizontal="left" vertical="center"/>
    </xf>
    <xf numFmtId="0" fontId="23" fillId="0" borderId="15" xfId="3" applyFont="1" applyBorder="1" applyAlignment="1">
      <alignment horizontal="center" vertical="top" wrapText="1"/>
    </xf>
    <xf numFmtId="0" fontId="25" fillId="0" borderId="14" xfId="3" applyFont="1" applyBorder="1" applyAlignment="1">
      <alignment vertical="center" wrapText="1"/>
    </xf>
    <xf numFmtId="0" fontId="25" fillId="0" borderId="58" xfId="3" applyFont="1" applyBorder="1" applyAlignment="1">
      <alignment horizontal="center" vertical="center" wrapText="1"/>
    </xf>
    <xf numFmtId="15" fontId="13" fillId="0" borderId="0" xfId="3" applyNumberFormat="1" applyFont="1"/>
    <xf numFmtId="0" fontId="23" fillId="0" borderId="0" xfId="3" applyFont="1"/>
    <xf numFmtId="0" fontId="7" fillId="0" borderId="58" xfId="3" applyFont="1" applyBorder="1" applyAlignment="1">
      <alignment horizontal="center" vertical="top" wrapText="1"/>
    </xf>
    <xf numFmtId="0" fontId="7" fillId="0" borderId="65" xfId="3" applyFont="1" applyBorder="1" applyAlignment="1">
      <alignment horizontal="center" vertical="top" wrapText="1"/>
    </xf>
    <xf numFmtId="0" fontId="7" fillId="0" borderId="58" xfId="3" applyFont="1" applyBorder="1" applyAlignment="1">
      <alignment horizontal="center" vertical="center" wrapText="1"/>
    </xf>
    <xf numFmtId="0" fontId="20" fillId="0" borderId="14" xfId="3" applyFont="1" applyBorder="1" applyAlignment="1">
      <alignment horizontal="center" vertical="center" wrapText="1"/>
    </xf>
    <xf numFmtId="0" fontId="7" fillId="0" borderId="56" xfId="3" applyFont="1" applyBorder="1" applyAlignment="1">
      <alignment horizontal="center" vertical="center" wrapText="1"/>
    </xf>
    <xf numFmtId="0" fontId="25" fillId="0" borderId="0" xfId="3" applyFont="1" applyAlignment="1">
      <alignment horizontal="left" vertical="center" wrapText="1"/>
    </xf>
    <xf numFmtId="0" fontId="3" fillId="0" borderId="50" xfId="0" applyFont="1" applyFill="1" applyBorder="1" applyAlignment="1">
      <alignment horizontal="center" vertical="center"/>
    </xf>
    <xf numFmtId="0" fontId="3" fillId="0" borderId="10" xfId="0" applyFont="1" applyFill="1" applyBorder="1" applyAlignment="1">
      <alignment horizontal="center" vertical="center"/>
    </xf>
    <xf numFmtId="0" fontId="25" fillId="0" borderId="50" xfId="0" applyFont="1" applyFill="1" applyBorder="1" applyAlignment="1">
      <alignment horizontal="center" vertical="center"/>
    </xf>
    <xf numFmtId="0" fontId="25" fillId="0" borderId="10" xfId="0" applyFont="1" applyFill="1" applyBorder="1" applyAlignment="1">
      <alignment horizontal="center" vertical="center"/>
    </xf>
    <xf numFmtId="14" fontId="2" fillId="0" borderId="5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14" fontId="2" fillId="0" borderId="30" xfId="0" applyNumberFormat="1" applyFont="1" applyFill="1" applyBorder="1" applyAlignment="1">
      <alignment horizontal="center" vertical="center"/>
    </xf>
    <xf numFmtId="0" fontId="2" fillId="0" borderId="90"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4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50" xfId="0" applyFont="1" applyBorder="1" applyAlignment="1">
      <alignment horizontal="left" vertical="center" wrapText="1"/>
    </xf>
    <xf numFmtId="0" fontId="7" fillId="0" borderId="10" xfId="0" applyFont="1" applyBorder="1" applyAlignment="1">
      <alignment horizontal="left" vertical="center" wrapText="1"/>
    </xf>
    <xf numFmtId="0" fontId="7" fillId="0" borderId="30" xfId="0" applyFont="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3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30" xfId="0" applyFont="1" applyBorder="1" applyAlignment="1">
      <alignment horizontal="center" vertical="center" wrapText="1"/>
    </xf>
    <xf numFmtId="14" fontId="2" fillId="10" borderId="50" xfId="0" applyNumberFormat="1" applyFont="1" applyFill="1" applyBorder="1" applyAlignment="1">
      <alignment horizontal="center" vertical="center"/>
    </xf>
    <xf numFmtId="14" fontId="2" fillId="10" borderId="10" xfId="0" applyNumberFormat="1" applyFont="1" applyFill="1" applyBorder="1" applyAlignment="1">
      <alignment horizontal="center" vertical="center"/>
    </xf>
    <xf numFmtId="0" fontId="25" fillId="0" borderId="5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 fillId="0" borderId="50" xfId="0" applyFont="1" applyFill="1" applyBorder="1" applyAlignment="1">
      <alignment horizontal="center" vertical="center" wrapText="1"/>
    </xf>
    <xf numFmtId="3" fontId="2" fillId="0" borderId="50" xfId="0" applyNumberFormat="1" applyFont="1" applyFill="1" applyBorder="1" applyAlignment="1">
      <alignment horizontal="center" vertical="center" wrapText="1"/>
    </xf>
    <xf numFmtId="0" fontId="4" fillId="11" borderId="70" xfId="0" applyFont="1" applyFill="1" applyBorder="1" applyAlignment="1">
      <alignment horizontal="center" vertical="center"/>
    </xf>
    <xf numFmtId="0" fontId="4" fillId="11" borderId="71" xfId="0" applyFont="1" applyFill="1" applyBorder="1" applyAlignment="1">
      <alignment horizontal="center" vertical="center"/>
    </xf>
    <xf numFmtId="0" fontId="2" fillId="0" borderId="50" xfId="0" applyFont="1" applyBorder="1" applyAlignment="1">
      <alignment horizontal="center" vertical="center" wrapText="1"/>
    </xf>
    <xf numFmtId="0" fontId="23" fillId="11" borderId="2" xfId="0" applyFont="1" applyFill="1" applyBorder="1" applyAlignment="1">
      <alignment horizontal="center" vertical="center" wrapText="1"/>
    </xf>
    <xf numFmtId="0" fontId="23" fillId="11" borderId="71" xfId="0" applyFont="1" applyFill="1" applyBorder="1" applyAlignment="1">
      <alignment horizontal="center" vertical="center" wrapText="1"/>
    </xf>
    <xf numFmtId="0" fontId="7" fillId="0" borderId="15" xfId="0" applyFont="1" applyBorder="1" applyAlignment="1">
      <alignment horizontal="center" vertical="center" wrapText="1"/>
    </xf>
    <xf numFmtId="17" fontId="2" fillId="0" borderId="50" xfId="0" applyNumberFormat="1" applyFont="1" applyFill="1" applyBorder="1" applyAlignment="1">
      <alignment horizontal="center" vertical="center" wrapText="1"/>
    </xf>
    <xf numFmtId="17" fontId="2" fillId="0" borderId="10" xfId="0" applyNumberFormat="1" applyFont="1" applyFill="1" applyBorder="1" applyAlignment="1">
      <alignment horizontal="center" vertical="center" wrapText="1"/>
    </xf>
    <xf numFmtId="17" fontId="2" fillId="0" borderId="3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10" borderId="50" xfId="0" applyNumberFormat="1" applyFont="1" applyFill="1" applyBorder="1" applyAlignment="1">
      <alignment horizontal="center" vertical="center" wrapText="1"/>
    </xf>
    <xf numFmtId="167" fontId="2" fillId="10" borderId="10" xfId="0" applyNumberFormat="1" applyFont="1" applyFill="1" applyBorder="1" applyAlignment="1">
      <alignment horizontal="center" vertical="center" wrapText="1"/>
    </xf>
    <xf numFmtId="167" fontId="2" fillId="10" borderId="3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 fillId="13" borderId="50"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13" borderId="30" xfId="0" applyFont="1" applyFill="1" applyBorder="1" applyAlignment="1">
      <alignment horizontal="center" vertical="center" wrapText="1"/>
    </xf>
    <xf numFmtId="0" fontId="2" fillId="10" borderId="50"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30" xfId="0" applyFont="1" applyFill="1" applyBorder="1" applyAlignment="1">
      <alignment horizontal="center" vertical="center"/>
    </xf>
    <xf numFmtId="0" fontId="2" fillId="0" borderId="0" xfId="0" applyFont="1" applyFill="1" applyBorder="1" applyAlignment="1">
      <alignment horizontal="center" vertical="center" wrapText="1"/>
    </xf>
    <xf numFmtId="17" fontId="2" fillId="13" borderId="50" xfId="0" applyNumberFormat="1" applyFont="1" applyFill="1" applyBorder="1" applyAlignment="1">
      <alignment horizontal="center" vertical="center"/>
    </xf>
    <xf numFmtId="17" fontId="2" fillId="13" borderId="10" xfId="0" applyNumberFormat="1" applyFont="1" applyFill="1" applyBorder="1" applyAlignment="1">
      <alignment horizontal="center" vertical="center"/>
    </xf>
    <xf numFmtId="17" fontId="2" fillId="13" borderId="30" xfId="0" applyNumberFormat="1" applyFont="1" applyFill="1" applyBorder="1" applyAlignment="1">
      <alignment horizontal="center" vertical="center"/>
    </xf>
    <xf numFmtId="167" fontId="5" fillId="10" borderId="50" xfId="0" applyNumberFormat="1" applyFont="1" applyFill="1" applyBorder="1" applyAlignment="1">
      <alignment horizontal="center" vertical="center" wrapText="1"/>
    </xf>
    <xf numFmtId="167" fontId="5" fillId="1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167" fontId="2" fillId="0" borderId="13" xfId="0" applyNumberFormat="1" applyFont="1" applyFill="1" applyBorder="1" applyAlignment="1">
      <alignment horizontal="center" vertical="center" wrapText="1"/>
    </xf>
    <xf numFmtId="167" fontId="2" fillId="10" borderId="51" xfId="0" applyNumberFormat="1" applyFont="1" applyFill="1" applyBorder="1" applyAlignment="1">
      <alignment horizontal="center" vertical="center" wrapText="1"/>
    </xf>
    <xf numFmtId="167" fontId="2" fillId="10" borderId="89" xfId="0" applyNumberFormat="1" applyFont="1" applyFill="1" applyBorder="1" applyAlignment="1">
      <alignment horizontal="center" vertical="center" wrapText="1"/>
    </xf>
    <xf numFmtId="167" fontId="2" fillId="10" borderId="72" xfId="0" applyNumberFormat="1" applyFont="1" applyFill="1" applyBorder="1" applyAlignment="1">
      <alignment horizontal="center" vertical="center" wrapText="1"/>
    </xf>
    <xf numFmtId="165" fontId="5" fillId="10" borderId="50" xfId="0" applyNumberFormat="1" applyFont="1" applyFill="1" applyBorder="1" applyAlignment="1">
      <alignment horizontal="center" vertical="center" wrapText="1"/>
    </xf>
    <xf numFmtId="165" fontId="5" fillId="10" borderId="10" xfId="0" applyNumberFormat="1" applyFont="1" applyFill="1" applyBorder="1" applyAlignment="1">
      <alignment horizontal="center" vertical="center" wrapText="1"/>
    </xf>
    <xf numFmtId="165" fontId="5" fillId="10" borderId="30" xfId="0" applyNumberFormat="1"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72" xfId="0" applyFont="1" applyFill="1" applyBorder="1" applyAlignment="1">
      <alignment horizontal="center" vertical="center"/>
    </xf>
    <xf numFmtId="0" fontId="3" fillId="0" borderId="92" xfId="0" applyFont="1" applyFill="1" applyBorder="1" applyAlignment="1">
      <alignment horizontal="center" vertical="center" textRotation="90"/>
    </xf>
    <xf numFmtId="0" fontId="0" fillId="0" borderId="92" xfId="0" applyBorder="1"/>
    <xf numFmtId="0" fontId="7" fillId="0" borderId="5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0" xfId="0" applyFont="1" applyBorder="1" applyAlignment="1">
      <alignment horizontal="center" vertical="center"/>
    </xf>
    <xf numFmtId="0" fontId="7" fillId="0" borderId="30" xfId="0" applyFont="1" applyBorder="1" applyAlignment="1">
      <alignment horizontal="center" vertical="center"/>
    </xf>
    <xf numFmtId="0" fontId="3" fillId="0" borderId="90" xfId="0" applyFont="1" applyFill="1" applyBorder="1" applyAlignment="1">
      <alignment horizontal="center" vertical="center"/>
    </xf>
    <xf numFmtId="0" fontId="3" fillId="0" borderId="91" xfId="0" applyFont="1" applyFill="1" applyBorder="1" applyAlignment="1">
      <alignment horizontal="center" vertical="center"/>
    </xf>
    <xf numFmtId="0" fontId="23" fillId="11" borderId="11" xfId="0" applyFont="1" applyFill="1" applyBorder="1" applyAlignment="1">
      <alignment horizontal="center" vertical="center" wrapText="1"/>
    </xf>
    <xf numFmtId="0" fontId="23" fillId="11" borderId="12" xfId="0" applyFont="1" applyFill="1" applyBorder="1" applyAlignment="1">
      <alignment horizontal="center" vertical="center" wrapText="1"/>
    </xf>
    <xf numFmtId="0" fontId="7" fillId="0" borderId="30" xfId="0" applyFont="1" applyBorder="1" applyAlignment="1">
      <alignment horizontal="center" vertical="center" wrapText="1"/>
    </xf>
    <xf numFmtId="0" fontId="2" fillId="0" borderId="97" xfId="0" applyFont="1" applyFill="1" applyBorder="1" applyAlignment="1">
      <alignment horizontal="center" vertical="center" textRotation="90" wrapText="1"/>
    </xf>
    <xf numFmtId="0" fontId="2" fillId="0" borderId="53" xfId="0" applyFont="1" applyFill="1" applyBorder="1" applyAlignment="1">
      <alignment horizontal="center" vertical="center" textRotation="90" wrapText="1"/>
    </xf>
    <xf numFmtId="0" fontId="2" fillId="0" borderId="55" xfId="0" applyFont="1" applyFill="1" applyBorder="1" applyAlignment="1">
      <alignment horizontal="center" vertical="center" textRotation="90" wrapText="1"/>
    </xf>
    <xf numFmtId="0" fontId="3" fillId="0" borderId="95" xfId="0" applyFont="1" applyBorder="1" applyAlignment="1">
      <alignment horizontal="center" vertical="center" textRotation="90" wrapText="1"/>
    </xf>
    <xf numFmtId="0" fontId="3" fillId="0" borderId="93" xfId="0" applyFont="1" applyBorder="1" applyAlignment="1">
      <alignment horizontal="center" vertical="center" textRotation="90" wrapText="1"/>
    </xf>
    <xf numFmtId="0" fontId="3" fillId="0" borderId="59" xfId="0" applyFont="1" applyBorder="1" applyAlignment="1">
      <alignment horizontal="center" vertical="center" textRotation="90" wrapText="1"/>
    </xf>
    <xf numFmtId="0" fontId="3" fillId="0" borderId="94" xfId="0" applyFont="1" applyBorder="1" applyAlignment="1">
      <alignment horizontal="center" vertical="center" textRotation="90" wrapText="1"/>
    </xf>
    <xf numFmtId="0" fontId="2" fillId="0" borderId="61"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96" xfId="0" applyFont="1" applyBorder="1" applyAlignment="1">
      <alignment horizontal="center" vertical="center" textRotation="90" wrapText="1"/>
    </xf>
    <xf numFmtId="0" fontId="3" fillId="0" borderId="92" xfId="0" applyFont="1" applyBorder="1" applyAlignment="1">
      <alignment horizontal="center" vertical="center" textRotation="90" wrapText="1"/>
    </xf>
    <xf numFmtId="0" fontId="3" fillId="0" borderId="86" xfId="0" applyFont="1" applyBorder="1" applyAlignment="1">
      <alignment horizontal="center" vertical="center" textRotation="90"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30"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8" xfId="0" applyFont="1" applyBorder="1" applyAlignment="1">
      <alignment horizontal="center" vertical="center" wrapText="1"/>
    </xf>
    <xf numFmtId="0" fontId="9" fillId="0" borderId="2" xfId="0" applyFont="1" applyBorder="1" applyAlignment="1">
      <alignment horizontal="center" vertical="center"/>
    </xf>
    <xf numFmtId="0" fontId="9" fillId="0" borderId="12" xfId="0" applyFont="1" applyBorder="1" applyAlignment="1">
      <alignment horizontal="center" vertical="center"/>
    </xf>
    <xf numFmtId="168" fontId="2" fillId="10" borderId="50" xfId="0" applyNumberFormat="1" applyFont="1" applyFill="1" applyBorder="1" applyAlignment="1">
      <alignment horizontal="center" vertical="center" wrapText="1"/>
    </xf>
    <xf numFmtId="168" fontId="2" fillId="10" borderId="10" xfId="0" applyNumberFormat="1" applyFont="1" applyFill="1" applyBorder="1" applyAlignment="1">
      <alignment horizontal="center" vertical="center" wrapText="1"/>
    </xf>
    <xf numFmtId="168" fontId="2" fillId="10" borderId="30" xfId="0" applyNumberFormat="1" applyFont="1" applyFill="1" applyBorder="1" applyAlignment="1">
      <alignment horizontal="center" vertical="center" wrapText="1"/>
    </xf>
    <xf numFmtId="168" fontId="2" fillId="0" borderId="50" xfId="0" applyNumberFormat="1" applyFont="1" applyFill="1" applyBorder="1" applyAlignment="1">
      <alignment horizontal="center" vertical="center" wrapText="1"/>
    </xf>
    <xf numFmtId="168" fontId="2" fillId="0" borderId="10" xfId="0" applyNumberFormat="1" applyFont="1" applyFill="1" applyBorder="1" applyAlignment="1">
      <alignment horizontal="center" vertical="center" wrapText="1"/>
    </xf>
    <xf numFmtId="168" fontId="2" fillId="0" borderId="30" xfId="0" applyNumberFormat="1" applyFont="1" applyFill="1" applyBorder="1" applyAlignment="1">
      <alignment horizontal="center" vertical="center" wrapText="1"/>
    </xf>
    <xf numFmtId="0" fontId="9" fillId="9" borderId="11" xfId="0" applyNumberFormat="1" applyFont="1" applyFill="1" applyBorder="1" applyAlignment="1">
      <alignment horizontal="left" vertical="center"/>
    </xf>
    <xf numFmtId="0" fontId="9" fillId="9" borderId="12" xfId="0" applyNumberFormat="1" applyFont="1" applyFill="1" applyBorder="1" applyAlignment="1">
      <alignment horizontal="left" vertical="center"/>
    </xf>
    <xf numFmtId="0" fontId="33" fillId="0" borderId="50" xfId="0" applyFont="1" applyBorder="1" applyAlignment="1">
      <alignment horizontal="left" vertical="center" wrapText="1"/>
    </xf>
    <xf numFmtId="0" fontId="33" fillId="0" borderId="10" xfId="0" applyFont="1" applyBorder="1" applyAlignment="1">
      <alignment horizontal="left" vertical="center" wrapText="1"/>
    </xf>
    <xf numFmtId="0" fontId="33" fillId="0" borderId="28" xfId="0" applyFont="1" applyBorder="1" applyAlignment="1">
      <alignment horizontal="left" vertical="center" wrapText="1"/>
    </xf>
    <xf numFmtId="0" fontId="10" fillId="0" borderId="2" xfId="0" applyFont="1" applyBorder="1" applyAlignment="1">
      <alignment horizontal="center" vertical="center"/>
    </xf>
    <xf numFmtId="0" fontId="7" fillId="0" borderId="28" xfId="0" applyFont="1" applyBorder="1" applyAlignment="1">
      <alignment horizontal="left" vertical="center" wrapText="1"/>
    </xf>
    <xf numFmtId="0" fontId="7" fillId="0" borderId="14" xfId="0" applyFont="1" applyBorder="1" applyAlignment="1">
      <alignment horizontal="left" vertical="center" wrapText="1"/>
    </xf>
    <xf numFmtId="0" fontId="7" fillId="0" borderId="29" xfId="0" applyFont="1" applyBorder="1" applyAlignment="1">
      <alignment horizontal="left" vertical="center" wrapText="1"/>
    </xf>
    <xf numFmtId="0" fontId="7" fillId="0" borderId="15" xfId="0" applyFont="1" applyBorder="1" applyAlignment="1">
      <alignment horizontal="left" vertical="center" wrapText="1"/>
    </xf>
    <xf numFmtId="0" fontId="33" fillId="0" borderId="30" xfId="0" applyFont="1" applyBorder="1" applyAlignment="1">
      <alignment horizontal="left" vertical="center" wrapText="1"/>
    </xf>
    <xf numFmtId="0" fontId="5" fillId="0" borderId="69"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84" xfId="0" applyFont="1" applyFill="1" applyBorder="1" applyAlignment="1">
      <alignment horizontal="center" vertical="center"/>
    </xf>
    <xf numFmtId="167" fontId="5" fillId="10" borderId="30" xfId="0" applyNumberFormat="1" applyFont="1" applyFill="1" applyBorder="1" applyAlignment="1">
      <alignment horizontal="center" vertical="center" wrapText="1"/>
    </xf>
    <xf numFmtId="167" fontId="5" fillId="10" borderId="50" xfId="0" applyNumberFormat="1" applyFont="1" applyFill="1" applyBorder="1" applyAlignment="1">
      <alignment horizontal="center" vertical="center"/>
    </xf>
    <xf numFmtId="167" fontId="5" fillId="10" borderId="10" xfId="0" applyNumberFormat="1" applyFont="1" applyFill="1" applyBorder="1" applyAlignment="1">
      <alignment horizontal="center" vertical="center"/>
    </xf>
    <xf numFmtId="167" fontId="5" fillId="10" borderId="30" xfId="0" applyNumberFormat="1" applyFont="1" applyFill="1" applyBorder="1" applyAlignment="1">
      <alignment horizontal="center" vertical="center"/>
    </xf>
    <xf numFmtId="167" fontId="17" fillId="10" borderId="10" xfId="0" applyNumberFormat="1" applyFont="1" applyFill="1" applyBorder="1" applyAlignment="1">
      <alignment horizontal="center" vertical="center" wrapText="1"/>
    </xf>
    <xf numFmtId="167" fontId="17" fillId="10" borderId="30" xfId="0" applyNumberFormat="1" applyFont="1" applyFill="1" applyBorder="1" applyAlignment="1">
      <alignment horizontal="center" vertical="center" wrapText="1"/>
    </xf>
    <xf numFmtId="0" fontId="5" fillId="0" borderId="0" xfId="0" applyFont="1" applyFill="1" applyBorder="1" applyAlignment="1">
      <alignment horizontal="center"/>
    </xf>
    <xf numFmtId="0" fontId="0" fillId="0" borderId="0" xfId="0" applyFill="1" applyBorder="1" applyAlignment="1"/>
    <xf numFmtId="0" fontId="2" fillId="0" borderId="51"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5" fillId="0" borderId="5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2" borderId="0" xfId="0" applyFont="1" applyFill="1" applyBorder="1" applyAlignment="1">
      <alignment horizontal="center"/>
    </xf>
    <xf numFmtId="0" fontId="0" fillId="2" borderId="0" xfId="0" applyFill="1" applyBorder="1" applyAlignment="1"/>
    <xf numFmtId="0" fontId="3" fillId="2" borderId="1" xfId="0" applyFont="1" applyFill="1" applyBorder="1" applyAlignment="1">
      <alignment horizontal="left" vertical="center" wrapText="1"/>
    </xf>
    <xf numFmtId="0" fontId="3" fillId="0" borderId="50"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2" fillId="0" borderId="5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0" xfId="0" applyFont="1" applyFill="1" applyBorder="1" applyAlignment="1">
      <alignment horizontal="center" vertical="center"/>
    </xf>
    <xf numFmtId="168" fontId="24" fillId="0" borderId="50" xfId="0" applyNumberFormat="1" applyFont="1" applyFill="1" applyBorder="1" applyAlignment="1">
      <alignment horizontal="center" vertical="center" wrapText="1"/>
    </xf>
    <xf numFmtId="168" fontId="24" fillId="0" borderId="10" xfId="0" applyNumberFormat="1"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2" borderId="92" xfId="0" applyFont="1" applyFill="1" applyBorder="1" applyAlignment="1">
      <alignment horizontal="center" vertical="center"/>
    </xf>
    <xf numFmtId="0" fontId="2" fillId="2" borderId="86" xfId="0" applyFont="1" applyFill="1" applyBorder="1" applyAlignment="1">
      <alignment horizontal="center" vertical="center"/>
    </xf>
    <xf numFmtId="0" fontId="4" fillId="11" borderId="70" xfId="0" applyFont="1" applyFill="1" applyBorder="1" applyAlignment="1">
      <alignment horizontal="left" vertical="center"/>
    </xf>
    <xf numFmtId="0" fontId="4" fillId="11" borderId="2" xfId="0" applyFont="1" applyFill="1" applyBorder="1" applyAlignment="1">
      <alignment horizontal="left" vertical="center"/>
    </xf>
    <xf numFmtId="0" fontId="4" fillId="11" borderId="71" xfId="0" applyFont="1" applyFill="1" applyBorder="1" applyAlignment="1">
      <alignment horizontal="left" vertical="center"/>
    </xf>
  </cellXfs>
  <cellStyles count="4">
    <cellStyle name="Normal" xfId="0" builtinId="0"/>
    <cellStyle name="Normal 2" xfId="1"/>
    <cellStyle name="Normal 2 2"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66"/>
  <sheetViews>
    <sheetView topLeftCell="A19" workbookViewId="0">
      <selection activeCell="B60" sqref="B60"/>
    </sheetView>
  </sheetViews>
  <sheetFormatPr defaultColWidth="9.140625" defaultRowHeight="12.75"/>
  <cols>
    <col min="1" max="1" width="9.140625" style="238"/>
    <col min="2" max="2" width="10.42578125" style="238" customWidth="1"/>
    <col min="3" max="3" width="34.28515625" style="238" customWidth="1"/>
    <col min="4" max="4" width="56.28515625" style="238" customWidth="1"/>
    <col min="5" max="5" width="74.140625" style="238" customWidth="1"/>
    <col min="6" max="6" width="6.28515625" style="238" customWidth="1"/>
    <col min="7" max="7" width="11.85546875" style="238" customWidth="1"/>
    <col min="8" max="8" width="11" style="238" bestFit="1" customWidth="1"/>
    <col min="9" max="11" width="10" style="238" hidden="1" customWidth="1"/>
    <col min="12" max="12" width="10.28515625" style="238" bestFit="1" customWidth="1"/>
    <col min="13" max="13" width="10.42578125" style="238" bestFit="1" customWidth="1"/>
    <col min="14" max="14" width="15.5703125" style="238" bestFit="1" customWidth="1"/>
    <col min="15" max="15" width="12.42578125" style="238" customWidth="1"/>
    <col min="16" max="16" width="16.28515625" style="239" customWidth="1"/>
    <col min="17" max="17" width="18.140625" style="238" customWidth="1"/>
    <col min="18" max="18" width="16.140625" style="238" hidden="1" customWidth="1"/>
    <col min="19" max="19" width="8.5703125" style="238" hidden="1" customWidth="1"/>
    <col min="20" max="20" width="1.85546875" style="238" hidden="1" customWidth="1"/>
    <col min="21" max="21" width="9.5703125" style="238" hidden="1" customWidth="1"/>
    <col min="22" max="25" width="0" style="238" hidden="1" customWidth="1"/>
    <col min="26" max="26" width="12.42578125" style="238" customWidth="1"/>
    <col min="27" max="27" width="14.28515625" style="238" customWidth="1"/>
    <col min="28" max="31" width="11" style="238" bestFit="1" customWidth="1"/>
    <col min="32" max="32" width="12.28515625" style="238" customWidth="1"/>
    <col min="33" max="33" width="11" style="238" bestFit="1" customWidth="1"/>
    <col min="34" max="16384" width="9.140625" style="238"/>
  </cols>
  <sheetData>
    <row r="1" spans="2:16" ht="16.5" thickBot="1">
      <c r="B1" s="272"/>
      <c r="C1" s="244"/>
      <c r="D1" s="244"/>
      <c r="E1" s="244"/>
    </row>
    <row r="2" spans="2:16" ht="21" thickBot="1">
      <c r="B2" s="277" t="s">
        <v>32</v>
      </c>
      <c r="C2" s="276"/>
      <c r="D2" s="275" t="s">
        <v>126</v>
      </c>
      <c r="E2" s="274" t="s">
        <v>125</v>
      </c>
      <c r="F2" s="273"/>
      <c r="G2" s="273"/>
      <c r="H2" s="273"/>
      <c r="I2" s="273"/>
      <c r="J2" s="273"/>
      <c r="K2" s="273"/>
      <c r="L2" s="273"/>
      <c r="M2" s="273"/>
      <c r="N2" s="273"/>
      <c r="O2" s="273"/>
      <c r="P2" s="273"/>
    </row>
    <row r="3" spans="2:16" ht="20.25">
      <c r="B3" s="272" t="s">
        <v>247</v>
      </c>
      <c r="C3" s="273"/>
      <c r="D3" s="273"/>
      <c r="E3" s="273"/>
      <c r="F3" s="273"/>
      <c r="G3" s="273"/>
      <c r="H3" s="273"/>
      <c r="I3" s="273"/>
      <c r="J3" s="273"/>
      <c r="K3" s="273"/>
      <c r="L3" s="273"/>
      <c r="M3" s="273"/>
      <c r="N3" s="273"/>
      <c r="O3" s="273"/>
      <c r="P3" s="273"/>
    </row>
    <row r="4" spans="2:16" ht="20.25">
      <c r="B4" s="247"/>
      <c r="C4" s="273"/>
      <c r="D4" s="273"/>
      <c r="E4" s="273"/>
      <c r="F4" s="273"/>
      <c r="G4" s="273"/>
      <c r="H4" s="273"/>
      <c r="I4" s="273"/>
      <c r="J4" s="273"/>
      <c r="K4" s="273"/>
      <c r="L4" s="273"/>
      <c r="M4" s="273"/>
      <c r="N4" s="273"/>
      <c r="O4" s="273"/>
      <c r="P4" s="273"/>
    </row>
    <row r="5" spans="2:16" ht="20.25">
      <c r="B5" s="247"/>
      <c r="C5" s="273"/>
      <c r="D5" s="273"/>
      <c r="E5" s="273"/>
      <c r="F5" s="273"/>
      <c r="G5" s="273"/>
      <c r="H5" s="273"/>
      <c r="I5" s="273"/>
      <c r="J5" s="273"/>
      <c r="K5" s="273"/>
      <c r="L5" s="273"/>
      <c r="M5" s="273"/>
      <c r="N5" s="273"/>
      <c r="O5" s="273"/>
      <c r="P5" s="273"/>
    </row>
    <row r="6" spans="2:16" ht="20.25">
      <c r="B6" s="247"/>
      <c r="C6" s="273"/>
      <c r="D6" s="273"/>
      <c r="E6" s="273"/>
      <c r="F6" s="273"/>
      <c r="G6" s="273"/>
      <c r="H6" s="273"/>
      <c r="I6" s="273"/>
      <c r="J6" s="273"/>
      <c r="K6" s="273"/>
      <c r="L6" s="273"/>
      <c r="M6" s="273"/>
      <c r="N6" s="273"/>
      <c r="O6" s="273"/>
      <c r="P6" s="273"/>
    </row>
    <row r="7" spans="2:16" ht="15.75">
      <c r="B7" s="241" t="s">
        <v>37</v>
      </c>
      <c r="C7" s="271"/>
      <c r="D7" s="258"/>
      <c r="E7" s="258"/>
      <c r="F7" s="247"/>
      <c r="G7" s="247"/>
      <c r="H7" s="247"/>
      <c r="I7" s="247"/>
      <c r="J7" s="247"/>
      <c r="K7" s="247"/>
      <c r="L7" s="247"/>
      <c r="M7" s="247"/>
      <c r="N7" s="247"/>
      <c r="O7" s="247"/>
      <c r="P7" s="254"/>
    </row>
    <row r="8" spans="2:16" ht="15.75">
      <c r="B8" s="241"/>
      <c r="C8" s="271"/>
      <c r="D8" s="258"/>
      <c r="E8" s="258"/>
      <c r="F8" s="247"/>
      <c r="G8" s="247"/>
      <c r="H8" s="247"/>
      <c r="I8" s="247"/>
      <c r="J8" s="247"/>
      <c r="K8" s="247"/>
      <c r="L8" s="247"/>
      <c r="M8" s="247"/>
      <c r="N8" s="247"/>
      <c r="O8" s="247"/>
      <c r="P8" s="254"/>
    </row>
    <row r="9" spans="2:16" ht="15.75">
      <c r="B9" s="272" t="s">
        <v>36</v>
      </c>
      <c r="C9" s="258"/>
      <c r="D9" s="258"/>
      <c r="E9" s="258"/>
      <c r="F9" s="247"/>
      <c r="G9" s="247"/>
      <c r="H9" s="247"/>
      <c r="I9" s="247"/>
      <c r="J9" s="247"/>
      <c r="K9" s="247"/>
      <c r="L9" s="247"/>
      <c r="M9" s="247"/>
      <c r="N9" s="247"/>
      <c r="O9" s="247"/>
      <c r="P9" s="254"/>
    </row>
    <row r="10" spans="2:16" ht="15.75">
      <c r="B10" s="247" t="s">
        <v>124</v>
      </c>
      <c r="C10" s="592">
        <v>42811</v>
      </c>
      <c r="D10" s="258"/>
      <c r="E10" s="258"/>
      <c r="F10" s="247"/>
      <c r="G10" s="247"/>
      <c r="H10" s="247"/>
      <c r="I10" s="247"/>
      <c r="J10" s="247"/>
      <c r="K10" s="247"/>
      <c r="L10" s="247"/>
      <c r="M10" s="247"/>
      <c r="N10" s="247"/>
      <c r="O10" s="247"/>
      <c r="P10" s="254"/>
    </row>
    <row r="11" spans="2:16" ht="15.75">
      <c r="B11" s="593" t="s">
        <v>239</v>
      </c>
      <c r="C11" s="592">
        <v>43172</v>
      </c>
      <c r="D11" s="258"/>
      <c r="E11" s="258"/>
      <c r="F11" s="247"/>
      <c r="G11" s="247"/>
      <c r="H11" s="247"/>
      <c r="I11" s="247"/>
      <c r="J11" s="247"/>
      <c r="K11" s="247"/>
      <c r="L11" s="247"/>
      <c r="M11" s="247"/>
      <c r="N11" s="247"/>
      <c r="O11" s="247"/>
      <c r="P11" s="254"/>
    </row>
    <row r="12" spans="2:16" ht="15.75">
      <c r="B12" s="247"/>
      <c r="C12" s="258"/>
      <c r="D12" s="258"/>
      <c r="E12" s="258"/>
      <c r="F12" s="247"/>
      <c r="G12" s="247"/>
      <c r="H12" s="247"/>
      <c r="I12" s="247"/>
      <c r="J12" s="247"/>
      <c r="K12" s="247"/>
      <c r="L12" s="247"/>
      <c r="M12" s="247"/>
      <c r="N12" s="247"/>
      <c r="O12" s="247"/>
      <c r="P12" s="254"/>
    </row>
    <row r="13" spans="2:16" ht="15.75">
      <c r="B13" s="543" t="s">
        <v>123</v>
      </c>
      <c r="C13" s="271"/>
      <c r="D13" s="258"/>
      <c r="E13" s="258"/>
      <c r="F13" s="247"/>
      <c r="G13" s="247"/>
      <c r="H13" s="247"/>
      <c r="I13" s="247"/>
      <c r="J13" s="247"/>
      <c r="K13" s="247"/>
      <c r="L13" s="247"/>
      <c r="M13" s="247"/>
      <c r="N13" s="247"/>
      <c r="O13" s="247"/>
      <c r="P13" s="254"/>
    </row>
    <row r="14" spans="2:16" ht="15.75">
      <c r="B14" s="247"/>
      <c r="C14" s="258"/>
      <c r="D14" s="258"/>
      <c r="E14" s="258"/>
      <c r="F14" s="247"/>
      <c r="G14" s="247"/>
      <c r="H14" s="247"/>
      <c r="I14" s="247"/>
      <c r="J14" s="247"/>
      <c r="K14" s="247"/>
      <c r="L14" s="247"/>
      <c r="M14" s="247"/>
      <c r="N14" s="247"/>
      <c r="O14" s="247"/>
      <c r="P14" s="254"/>
    </row>
    <row r="15" spans="2:16" ht="15.75">
      <c r="B15" s="270" t="s">
        <v>46</v>
      </c>
      <c r="C15" s="270"/>
      <c r="D15" s="270"/>
      <c r="E15" s="270"/>
      <c r="F15" s="270"/>
      <c r="G15" s="270"/>
      <c r="H15" s="270"/>
      <c r="I15" s="270"/>
      <c r="J15" s="270"/>
      <c r="K15" s="270"/>
      <c r="L15" s="270"/>
      <c r="M15" s="270"/>
      <c r="N15" s="270"/>
      <c r="O15" s="270"/>
      <c r="P15" s="254"/>
    </row>
    <row r="16" spans="2:16" ht="15.75">
      <c r="B16" s="247"/>
      <c r="C16" s="258"/>
      <c r="D16" s="258"/>
      <c r="E16" s="258"/>
      <c r="F16" s="247"/>
      <c r="G16" s="247"/>
      <c r="H16" s="247"/>
      <c r="I16" s="247"/>
      <c r="J16" s="247"/>
      <c r="K16" s="247"/>
      <c r="L16" s="247"/>
      <c r="M16" s="247"/>
      <c r="N16" s="247"/>
      <c r="O16" s="247"/>
      <c r="P16" s="254"/>
    </row>
    <row r="17" spans="2:16" ht="15.75">
      <c r="B17" s="542" t="s">
        <v>38</v>
      </c>
      <c r="C17" s="542"/>
      <c r="D17" s="542"/>
      <c r="E17" s="542"/>
      <c r="F17" s="247"/>
      <c r="G17" s="247"/>
      <c r="H17" s="247"/>
      <c r="I17" s="247"/>
      <c r="J17" s="247"/>
      <c r="K17" s="247"/>
      <c r="L17" s="247"/>
      <c r="M17" s="247"/>
      <c r="N17" s="247"/>
      <c r="O17" s="247"/>
      <c r="P17" s="254"/>
    </row>
    <row r="18" spans="2:16" ht="16.5" thickBot="1">
      <c r="B18" s="247"/>
      <c r="C18" s="258"/>
      <c r="D18" s="258"/>
      <c r="E18" s="258"/>
      <c r="F18" s="247"/>
      <c r="G18" s="247"/>
      <c r="H18" s="247"/>
      <c r="I18" s="247"/>
      <c r="J18" s="247"/>
      <c r="K18" s="247"/>
      <c r="L18" s="247"/>
      <c r="M18" s="247"/>
      <c r="N18" s="247"/>
      <c r="O18" s="247"/>
      <c r="P18" s="254"/>
    </row>
    <row r="19" spans="2:16" ht="15.75">
      <c r="B19" s="257"/>
      <c r="C19" s="256" t="s">
        <v>33</v>
      </c>
      <c r="D19" s="589" t="s">
        <v>248</v>
      </c>
      <c r="E19" s="255" t="s">
        <v>249</v>
      </c>
      <c r="F19" s="247"/>
      <c r="G19" s="247"/>
      <c r="H19" s="247"/>
      <c r="I19" s="247"/>
      <c r="J19" s="247"/>
      <c r="K19" s="247"/>
      <c r="L19" s="247"/>
      <c r="M19" s="247"/>
      <c r="N19" s="247"/>
      <c r="O19" s="247"/>
      <c r="P19" s="254"/>
    </row>
    <row r="20" spans="2:16" ht="25.5" customHeight="1">
      <c r="B20" s="387">
        <v>1</v>
      </c>
      <c r="C20" s="385" t="s">
        <v>122</v>
      </c>
      <c r="D20" s="386" t="s">
        <v>240</v>
      </c>
      <c r="E20" s="594" t="s">
        <v>242</v>
      </c>
      <c r="F20" s="247"/>
      <c r="G20" s="247"/>
      <c r="H20" s="247"/>
      <c r="I20" s="247"/>
      <c r="J20" s="247"/>
      <c r="K20" s="247"/>
      <c r="L20" s="247"/>
      <c r="M20" s="247"/>
      <c r="N20" s="247"/>
      <c r="O20" s="247"/>
      <c r="P20" s="254"/>
    </row>
    <row r="21" spans="2:16" ht="21.75" customHeight="1">
      <c r="B21" s="269">
        <v>2</v>
      </c>
      <c r="C21" s="268" t="s">
        <v>121</v>
      </c>
      <c r="D21" s="386" t="s">
        <v>244</v>
      </c>
      <c r="E21" s="595" t="s">
        <v>237</v>
      </c>
      <c r="F21" s="247"/>
      <c r="G21" s="247"/>
      <c r="H21" s="247"/>
      <c r="I21" s="247"/>
      <c r="J21" s="247"/>
      <c r="K21" s="247"/>
      <c r="L21" s="247"/>
      <c r="M21" s="247"/>
      <c r="N21" s="247"/>
      <c r="O21" s="247"/>
      <c r="P21" s="254"/>
    </row>
    <row r="22" spans="2:16" ht="20.25" customHeight="1">
      <c r="B22" s="252">
        <v>3</v>
      </c>
      <c r="C22" s="251" t="s">
        <v>120</v>
      </c>
      <c r="D22" s="386" t="s">
        <v>241</v>
      </c>
      <c r="E22" s="594" t="s">
        <v>243</v>
      </c>
      <c r="F22" s="247"/>
      <c r="G22" s="247"/>
      <c r="H22" s="247"/>
      <c r="I22" s="247"/>
      <c r="J22" s="247"/>
      <c r="K22" s="247"/>
      <c r="L22" s="247"/>
      <c r="M22" s="247"/>
      <c r="N22" s="247"/>
      <c r="O22" s="247"/>
      <c r="P22" s="254"/>
    </row>
    <row r="23" spans="2:16" ht="21.75" customHeight="1">
      <c r="B23" s="252">
        <v>4</v>
      </c>
      <c r="C23" s="251" t="s">
        <v>119</v>
      </c>
      <c r="D23" s="386" t="s">
        <v>245</v>
      </c>
      <c r="E23" s="594" t="s">
        <v>237</v>
      </c>
      <c r="F23" s="247"/>
      <c r="G23" s="247"/>
      <c r="H23" s="247"/>
      <c r="I23" s="247"/>
      <c r="J23" s="247"/>
      <c r="K23" s="247"/>
      <c r="L23" s="247"/>
      <c r="M23" s="247"/>
      <c r="N23" s="247"/>
      <c r="O23" s="247"/>
      <c r="P23" s="254"/>
    </row>
    <row r="24" spans="2:16" ht="32.25" customHeight="1">
      <c r="B24" s="252">
        <v>5</v>
      </c>
      <c r="C24" s="251" t="s">
        <v>47</v>
      </c>
      <c r="D24" s="267" t="s">
        <v>228</v>
      </c>
      <c r="E24" s="596" t="s">
        <v>237</v>
      </c>
      <c r="F24" s="247"/>
      <c r="G24" s="247"/>
      <c r="H24" s="247"/>
      <c r="I24" s="247"/>
      <c r="J24" s="247"/>
      <c r="K24" s="247"/>
      <c r="L24" s="247"/>
      <c r="M24" s="247"/>
      <c r="N24" s="247"/>
      <c r="O24" s="247"/>
      <c r="P24" s="254"/>
    </row>
    <row r="25" spans="2:16" ht="93" customHeight="1" thickBot="1">
      <c r="B25" s="265">
        <v>6</v>
      </c>
      <c r="C25" s="249" t="s">
        <v>48</v>
      </c>
      <c r="D25" s="266" t="s">
        <v>118</v>
      </c>
      <c r="E25" s="263" t="s">
        <v>250</v>
      </c>
      <c r="F25" s="247"/>
      <c r="G25" s="247"/>
      <c r="H25" s="247"/>
      <c r="I25" s="247"/>
      <c r="J25" s="247"/>
      <c r="K25" s="247"/>
      <c r="L25" s="247"/>
      <c r="M25" s="247"/>
      <c r="N25" s="247"/>
      <c r="O25" s="247"/>
      <c r="P25" s="254"/>
    </row>
    <row r="26" spans="2:16" ht="72.75" customHeight="1">
      <c r="B26" s="265">
        <v>7</v>
      </c>
      <c r="C26" s="264" t="s">
        <v>117</v>
      </c>
      <c r="D26" s="264" t="s">
        <v>116</v>
      </c>
      <c r="E26" s="263" t="s">
        <v>251</v>
      </c>
      <c r="F26" s="247"/>
      <c r="G26" s="247"/>
      <c r="H26" s="247"/>
      <c r="I26" s="247"/>
      <c r="J26" s="247"/>
      <c r="K26" s="247"/>
      <c r="L26" s="247"/>
      <c r="M26" s="247"/>
      <c r="N26" s="247"/>
      <c r="O26" s="247"/>
      <c r="P26" s="254"/>
    </row>
    <row r="27" spans="2:16" ht="16.5" thickBot="1">
      <c r="B27" s="250"/>
      <c r="C27" s="249"/>
      <c r="D27" s="249" t="s">
        <v>3</v>
      </c>
      <c r="E27" s="248"/>
      <c r="F27" s="247"/>
      <c r="G27" s="247"/>
      <c r="H27" s="247"/>
      <c r="I27" s="247"/>
      <c r="J27" s="247"/>
      <c r="K27" s="247"/>
      <c r="L27" s="247"/>
      <c r="M27" s="247"/>
      <c r="N27" s="247"/>
      <c r="O27" s="247"/>
      <c r="P27" s="254"/>
    </row>
    <row r="28" spans="2:16" ht="15.75">
      <c r="B28" s="262"/>
      <c r="C28" s="246" t="s">
        <v>49</v>
      </c>
      <c r="D28" s="261"/>
      <c r="E28" s="261"/>
      <c r="F28" s="247"/>
      <c r="G28" s="247"/>
      <c r="H28" s="247"/>
      <c r="I28" s="247"/>
      <c r="J28" s="247"/>
      <c r="K28" s="247"/>
      <c r="L28" s="247"/>
      <c r="M28" s="247"/>
      <c r="N28" s="247"/>
      <c r="O28" s="247"/>
      <c r="P28" s="254"/>
    </row>
    <row r="29" spans="2:16" ht="15.75">
      <c r="B29" s="247"/>
      <c r="C29" s="258"/>
      <c r="D29" s="258"/>
      <c r="E29" s="258"/>
      <c r="F29" s="247"/>
      <c r="G29" s="247"/>
      <c r="H29" s="247"/>
      <c r="I29" s="247"/>
      <c r="J29" s="247"/>
      <c r="K29" s="247"/>
      <c r="L29" s="247"/>
      <c r="M29" s="247"/>
      <c r="N29" s="247"/>
      <c r="O29" s="247"/>
      <c r="P29" s="254"/>
    </row>
    <row r="30" spans="2:16" ht="79.5" customHeight="1">
      <c r="B30" s="599" t="s">
        <v>115</v>
      </c>
      <c r="C30" s="599"/>
      <c r="D30" s="599"/>
      <c r="E30" s="599"/>
      <c r="F30" s="247"/>
      <c r="G30" s="247"/>
      <c r="H30" s="247"/>
      <c r="I30" s="247"/>
      <c r="J30" s="247"/>
      <c r="K30" s="247"/>
      <c r="L30" s="247"/>
      <c r="M30" s="247"/>
      <c r="N30" s="247"/>
      <c r="O30" s="247"/>
      <c r="P30" s="254"/>
    </row>
    <row r="31" spans="2:16" ht="15.75">
      <c r="B31" s="260"/>
      <c r="C31" s="260"/>
      <c r="D31" s="260"/>
      <c r="E31" s="260"/>
      <c r="F31" s="247"/>
      <c r="G31" s="247"/>
      <c r="H31" s="247"/>
      <c r="I31" s="247"/>
      <c r="J31" s="247"/>
      <c r="K31" s="247"/>
      <c r="L31" s="247"/>
      <c r="M31" s="247"/>
      <c r="N31" s="247"/>
      <c r="O31" s="247"/>
      <c r="P31" s="254"/>
    </row>
    <row r="32" spans="2:16" ht="15.75">
      <c r="B32" s="259"/>
      <c r="C32" s="259"/>
      <c r="D32" s="259"/>
      <c r="E32" s="259"/>
      <c r="F32" s="247"/>
      <c r="G32" s="247"/>
      <c r="H32" s="247"/>
      <c r="I32" s="247"/>
      <c r="J32" s="247"/>
      <c r="K32" s="247"/>
      <c r="L32" s="247"/>
      <c r="M32" s="247"/>
      <c r="N32" s="247"/>
      <c r="O32" s="247"/>
      <c r="P32" s="254"/>
    </row>
    <row r="33" spans="2:16" ht="36" customHeight="1">
      <c r="B33" s="599" t="s">
        <v>232</v>
      </c>
      <c r="C33" s="599"/>
      <c r="D33" s="599"/>
      <c r="E33" s="599"/>
      <c r="F33" s="247"/>
      <c r="G33" s="247"/>
      <c r="H33" s="247"/>
      <c r="I33" s="247"/>
      <c r="J33" s="247"/>
      <c r="K33" s="247"/>
      <c r="L33" s="247"/>
      <c r="M33" s="247"/>
      <c r="N33" s="247"/>
      <c r="O33" s="247"/>
      <c r="P33" s="254"/>
    </row>
    <row r="34" spans="2:16" ht="15.75">
      <c r="B34" s="247"/>
      <c r="C34" s="258"/>
      <c r="D34" s="258"/>
      <c r="E34" s="258"/>
      <c r="F34" s="247"/>
      <c r="G34" s="247"/>
      <c r="H34" s="247"/>
      <c r="I34" s="247"/>
      <c r="J34" s="247"/>
      <c r="K34" s="247"/>
      <c r="L34" s="247"/>
      <c r="M34" s="247"/>
      <c r="N34" s="247"/>
      <c r="O34" s="247"/>
      <c r="P34" s="254"/>
    </row>
    <row r="35" spans="2:16" ht="15.75">
      <c r="B35" s="247" t="s">
        <v>50</v>
      </c>
      <c r="C35" s="258"/>
      <c r="D35" s="258"/>
      <c r="E35" s="258"/>
      <c r="F35" s="247"/>
      <c r="G35" s="247"/>
      <c r="H35" s="247"/>
      <c r="I35" s="247"/>
      <c r="J35" s="247"/>
      <c r="K35" s="247"/>
      <c r="L35" s="247"/>
      <c r="M35" s="247"/>
      <c r="N35" s="247"/>
      <c r="O35" s="247"/>
      <c r="P35" s="254"/>
    </row>
    <row r="36" spans="2:16" ht="15.75">
      <c r="B36" s="247"/>
      <c r="C36" s="258"/>
      <c r="D36" s="258"/>
      <c r="E36" s="258"/>
      <c r="F36" s="247"/>
      <c r="G36" s="247"/>
      <c r="H36" s="247"/>
      <c r="I36" s="247"/>
      <c r="J36" s="247"/>
      <c r="K36" s="247"/>
      <c r="L36" s="247"/>
      <c r="M36" s="247"/>
      <c r="N36" s="247"/>
      <c r="O36" s="247"/>
      <c r="P36" s="254"/>
    </row>
    <row r="37" spans="2:16" ht="15.75">
      <c r="B37" s="241" t="s">
        <v>35</v>
      </c>
      <c r="C37" s="258"/>
      <c r="D37" s="258"/>
      <c r="E37" s="258"/>
      <c r="F37" s="247"/>
      <c r="G37" s="247"/>
      <c r="H37" s="247"/>
      <c r="I37" s="247"/>
      <c r="J37" s="247"/>
      <c r="K37" s="247"/>
      <c r="L37" s="247"/>
      <c r="M37" s="247"/>
      <c r="N37" s="247"/>
      <c r="O37" s="247"/>
      <c r="P37" s="254"/>
    </row>
    <row r="38" spans="2:16" ht="15.75">
      <c r="B38" s="247"/>
      <c r="C38" s="247"/>
      <c r="D38" s="247"/>
      <c r="E38" s="247"/>
      <c r="F38" s="247"/>
      <c r="G38" s="247"/>
      <c r="H38" s="247"/>
      <c r="I38" s="247"/>
      <c r="J38" s="247"/>
      <c r="K38" s="247"/>
      <c r="L38" s="247"/>
      <c r="M38" s="247"/>
      <c r="N38" s="247"/>
      <c r="O38" s="247"/>
      <c r="P38" s="254"/>
    </row>
    <row r="39" spans="2:16" ht="36.75" customHeight="1">
      <c r="B39" s="543" t="s">
        <v>42</v>
      </c>
      <c r="C39" s="543"/>
      <c r="D39" s="543"/>
      <c r="E39" s="543"/>
      <c r="F39" s="247"/>
      <c r="G39" s="247"/>
      <c r="H39" s="247"/>
      <c r="I39" s="247"/>
      <c r="J39" s="247"/>
      <c r="K39" s="247"/>
      <c r="L39" s="247"/>
      <c r="M39" s="247"/>
      <c r="N39" s="247"/>
      <c r="O39" s="247"/>
      <c r="P39" s="254"/>
    </row>
    <row r="40" spans="2:16" ht="16.5" thickBot="1">
      <c r="B40" s="247"/>
      <c r="C40" s="244"/>
      <c r="D40" s="244"/>
      <c r="E40" s="244"/>
      <c r="F40" s="247"/>
      <c r="G40" s="247"/>
      <c r="H40" s="247"/>
      <c r="I40" s="247"/>
      <c r="J40" s="247"/>
      <c r="K40" s="247"/>
      <c r="L40" s="247"/>
      <c r="M40" s="247"/>
      <c r="N40" s="247"/>
      <c r="O40" s="247"/>
      <c r="P40" s="254"/>
    </row>
    <row r="41" spans="2:16" ht="15.75">
      <c r="B41" s="257"/>
      <c r="C41" s="256" t="s">
        <v>39</v>
      </c>
      <c r="D41" s="589" t="s">
        <v>252</v>
      </c>
      <c r="E41" s="255" t="s">
        <v>253</v>
      </c>
      <c r="F41" s="247"/>
      <c r="G41" s="247"/>
      <c r="H41" s="247"/>
      <c r="I41" s="247"/>
      <c r="J41" s="247"/>
      <c r="K41" s="247"/>
      <c r="L41" s="247"/>
      <c r="M41" s="247"/>
      <c r="N41" s="247"/>
      <c r="O41" s="247"/>
      <c r="P41" s="254"/>
    </row>
    <row r="42" spans="2:16" ht="33" customHeight="1">
      <c r="B42" s="252" t="s">
        <v>34</v>
      </c>
      <c r="C42" s="251" t="s">
        <v>51</v>
      </c>
      <c r="D42" s="597" t="s">
        <v>238</v>
      </c>
      <c r="E42" s="596" t="s">
        <v>240</v>
      </c>
    </row>
    <row r="43" spans="2:16" ht="38.25" customHeight="1">
      <c r="B43" s="252">
        <v>2</v>
      </c>
      <c r="C43" s="251" t="s">
        <v>114</v>
      </c>
      <c r="D43" s="253" t="s">
        <v>113</v>
      </c>
      <c r="E43" s="596" t="s">
        <v>240</v>
      </c>
    </row>
    <row r="44" spans="2:16" ht="62.25" customHeight="1">
      <c r="B44" s="252">
        <v>3</v>
      </c>
      <c r="C44" s="251" t="s">
        <v>52</v>
      </c>
      <c r="D44" s="590" t="s">
        <v>254</v>
      </c>
      <c r="E44" s="591" t="s">
        <v>258</v>
      </c>
    </row>
    <row r="45" spans="2:16" ht="30.75" customHeight="1">
      <c r="B45" s="252">
        <v>4</v>
      </c>
      <c r="C45" s="251" t="s">
        <v>104</v>
      </c>
      <c r="D45" s="251" t="s">
        <v>112</v>
      </c>
      <c r="E45" s="591" t="s">
        <v>240</v>
      </c>
    </row>
    <row r="46" spans="2:16" ht="30" customHeight="1">
      <c r="B46" s="252" t="s">
        <v>40</v>
      </c>
      <c r="C46" s="251" t="s">
        <v>53</v>
      </c>
      <c r="D46" s="253" t="s">
        <v>259</v>
      </c>
      <c r="E46" s="591" t="s">
        <v>255</v>
      </c>
    </row>
    <row r="47" spans="2:16" ht="38.25" customHeight="1">
      <c r="B47" s="252" t="s">
        <v>41</v>
      </c>
      <c r="C47" s="251" t="s">
        <v>54</v>
      </c>
      <c r="D47" s="251" t="s">
        <v>111</v>
      </c>
      <c r="E47" s="591" t="s">
        <v>260</v>
      </c>
    </row>
    <row r="48" spans="2:16" ht="16.5" thickBot="1">
      <c r="B48" s="250" t="s">
        <v>44</v>
      </c>
      <c r="C48" s="249" t="s">
        <v>55</v>
      </c>
      <c r="D48" s="249"/>
      <c r="E48" s="598" t="s">
        <v>110</v>
      </c>
    </row>
    <row r="49" spans="1:16" ht="15.75">
      <c r="B49" s="247"/>
      <c r="C49" s="246" t="s">
        <v>49</v>
      </c>
      <c r="D49" s="244"/>
      <c r="E49" s="244"/>
    </row>
    <row r="50" spans="1:16">
      <c r="B50" s="245"/>
      <c r="C50" s="244"/>
      <c r="D50" s="244"/>
      <c r="E50" s="244"/>
      <c r="P50" s="238"/>
    </row>
    <row r="51" spans="1:16" ht="15.75">
      <c r="B51" s="544" t="s">
        <v>109</v>
      </c>
      <c r="C51" s="544"/>
      <c r="D51" s="544"/>
      <c r="E51" s="544"/>
      <c r="P51" s="238"/>
    </row>
    <row r="52" spans="1:16" ht="18" customHeight="1">
      <c r="B52" s="243" t="s">
        <v>108</v>
      </c>
      <c r="C52" s="242"/>
      <c r="D52" s="242"/>
      <c r="E52" s="242"/>
      <c r="P52" s="238"/>
    </row>
    <row r="53" spans="1:16" ht="18" customHeight="1">
      <c r="B53" s="242"/>
      <c r="C53" s="242"/>
      <c r="D53" s="242"/>
      <c r="E53" s="242"/>
      <c r="P53" s="238"/>
    </row>
    <row r="54" spans="1:16" ht="15.75">
      <c r="B54" s="542" t="s">
        <v>107</v>
      </c>
      <c r="C54" s="242"/>
      <c r="D54" s="242"/>
      <c r="E54" s="242"/>
      <c r="P54" s="238"/>
    </row>
    <row r="55" spans="1:16" ht="15.75">
      <c r="B55" s="242"/>
      <c r="C55" s="242"/>
      <c r="D55" s="242"/>
      <c r="E55" s="242"/>
      <c r="P55" s="238"/>
    </row>
    <row r="56" spans="1:16" ht="15.75">
      <c r="B56" s="544" t="s">
        <v>257</v>
      </c>
      <c r="C56" s="243"/>
      <c r="D56" s="243"/>
      <c r="E56" s="243"/>
      <c r="P56" s="238"/>
    </row>
    <row r="57" spans="1:16" ht="18.75" customHeight="1">
      <c r="B57" s="243"/>
      <c r="C57" s="243"/>
      <c r="D57" s="243"/>
      <c r="E57" s="243"/>
      <c r="P57" s="238"/>
    </row>
    <row r="58" spans="1:16" ht="18.75" customHeight="1">
      <c r="B58" s="565" t="s">
        <v>231</v>
      </c>
      <c r="C58" s="544"/>
      <c r="D58" s="544"/>
      <c r="E58" s="544"/>
      <c r="P58" s="238"/>
    </row>
    <row r="59" spans="1:16" ht="18.75" customHeight="1">
      <c r="B59" s="565"/>
      <c r="C59" s="544"/>
      <c r="D59" s="544"/>
      <c r="E59" s="544"/>
      <c r="P59" s="238"/>
    </row>
    <row r="60" spans="1:16" ht="18.75" customHeight="1">
      <c r="B60" s="544" t="s">
        <v>256</v>
      </c>
      <c r="C60" s="544"/>
      <c r="D60" s="544"/>
      <c r="E60" s="544"/>
      <c r="P60" s="238"/>
    </row>
    <row r="61" spans="1:16" ht="18.75" customHeight="1">
      <c r="B61" s="242"/>
      <c r="C61" s="242"/>
      <c r="D61" s="242"/>
      <c r="E61" s="242"/>
      <c r="P61" s="238"/>
    </row>
    <row r="62" spans="1:16" ht="15.75">
      <c r="A62" s="241"/>
      <c r="B62" s="241" t="s">
        <v>106</v>
      </c>
      <c r="P62" s="238"/>
    </row>
    <row r="63" spans="1:16" ht="15.75">
      <c r="B63" s="240"/>
      <c r="P63" s="238"/>
    </row>
    <row r="64" spans="1:16" ht="63.75" customHeight="1">
      <c r="B64" s="540"/>
      <c r="C64" s="541"/>
      <c r="D64" s="541"/>
      <c r="E64" s="541"/>
      <c r="P64" s="238"/>
    </row>
    <row r="65" spans="2:16" ht="63.75" customHeight="1">
      <c r="B65" s="540"/>
      <c r="C65" s="540"/>
      <c r="D65" s="540"/>
      <c r="E65" s="540"/>
      <c r="P65" s="238"/>
    </row>
    <row r="66" spans="2:16" ht="15.75">
      <c r="B66" s="540"/>
      <c r="C66" s="541"/>
      <c r="D66" s="541"/>
      <c r="E66" s="541"/>
      <c r="P66" s="238"/>
    </row>
  </sheetData>
  <mergeCells count="2">
    <mergeCell ref="B30:E30"/>
    <mergeCell ref="B33:E33"/>
  </mergeCells>
  <pageMargins left="0.78" right="0.23622047244094491" top="0.49" bottom="0.51181102362204722" header="3.937007874015748E-2" footer="3.937007874015748E-2"/>
  <pageSetup paperSize="9" scale="81" fitToHeight="5" orientation="landscape"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O155"/>
  <sheetViews>
    <sheetView tabSelected="1" topLeftCell="A122" zoomScaleSheetLayoutView="40" workbookViewId="0">
      <selection activeCell="R94" sqref="R94"/>
    </sheetView>
  </sheetViews>
  <sheetFormatPr defaultColWidth="9.140625" defaultRowHeight="12.75"/>
  <cols>
    <col min="1" max="1" width="6.42578125" style="1" customWidth="1"/>
    <col min="2" max="3" width="6.7109375" style="1" customWidth="1"/>
    <col min="4" max="4" width="25.28515625" style="144" customWidth="1"/>
    <col min="5" max="5" width="43.140625" style="224" customWidth="1"/>
    <col min="6" max="6" width="30.28515625" style="1" customWidth="1"/>
    <col min="7" max="7" width="9.28515625" style="1" customWidth="1"/>
    <col min="8" max="8" width="7.7109375" style="1" customWidth="1"/>
    <col min="9" max="9" width="9.140625" style="1"/>
    <col min="10" max="10" width="11.85546875" style="1" customWidth="1"/>
    <col min="11" max="11" width="17.140625" style="144" hidden="1" customWidth="1"/>
    <col min="12" max="12" width="10" style="1" hidden="1" customWidth="1"/>
    <col min="13" max="13" width="3" style="1" hidden="1" customWidth="1"/>
    <col min="14" max="14" width="19.7109375" style="1" hidden="1" customWidth="1"/>
    <col min="15" max="15" width="13.5703125" style="1" customWidth="1"/>
    <col min="16" max="16" width="14.28515625" style="1" customWidth="1"/>
    <col min="17" max="18" width="14.85546875" style="1" customWidth="1"/>
    <col min="19" max="19" width="15.140625" style="186" customWidth="1"/>
    <col min="20" max="20" width="14.5703125" style="1" customWidth="1"/>
    <col min="21" max="21" width="13.28515625" style="1" customWidth="1"/>
    <col min="22" max="22" width="12.140625" style="1" customWidth="1"/>
    <col min="23" max="23" width="13" style="1" customWidth="1"/>
    <col min="24" max="24" width="24.5703125" style="173" customWidth="1"/>
    <col min="25" max="25" width="18.5703125" style="1" customWidth="1"/>
    <col min="26" max="26" width="17.28515625" style="165" customWidth="1"/>
    <col min="27" max="27" width="21.28515625" style="24" customWidth="1"/>
    <col min="28" max="28" width="24.5703125" style="165" customWidth="1"/>
    <col min="29" max="29" width="17.42578125" style="24" customWidth="1"/>
    <col min="30" max="30" width="16.140625" style="1" hidden="1" customWidth="1"/>
    <col min="31" max="31" width="8.5703125" style="1" hidden="1" customWidth="1"/>
    <col min="32" max="32" width="1.85546875" style="1" hidden="1" customWidth="1"/>
    <col min="33" max="33" width="9.5703125" style="1" hidden="1" customWidth="1"/>
    <col min="34" max="37" width="0" style="1" hidden="1" customWidth="1"/>
    <col min="38" max="38" width="18.42578125" style="1" customWidth="1"/>
    <col min="39" max="39" width="28.5703125" style="1" customWidth="1"/>
    <col min="40" max="40" width="18" style="1" customWidth="1"/>
    <col min="41" max="16384" width="9.140625" style="1"/>
  </cols>
  <sheetData>
    <row r="1" spans="2:37" ht="24" customHeight="1">
      <c r="K1" s="155" t="s">
        <v>28</v>
      </c>
      <c r="L1" s="30"/>
      <c r="M1" s="30"/>
      <c r="N1" s="30"/>
      <c r="Y1" s="30"/>
    </row>
    <row r="2" spans="2:37" ht="13.5" thickBot="1">
      <c r="P2" s="1" t="s">
        <v>3</v>
      </c>
    </row>
    <row r="3" spans="2:37" ht="22.5" customHeight="1" thickBot="1">
      <c r="D3" s="145"/>
      <c r="E3" s="710" t="s">
        <v>246</v>
      </c>
      <c r="F3" s="711"/>
      <c r="G3" s="11"/>
      <c r="H3" s="27"/>
      <c r="I3" s="27"/>
      <c r="J3" s="27"/>
      <c r="K3" s="156"/>
      <c r="L3" s="27"/>
      <c r="M3" s="27"/>
      <c r="N3" s="27"/>
      <c r="Y3" s="27"/>
      <c r="Z3" s="166"/>
      <c r="AA3" s="28"/>
      <c r="AB3" s="166"/>
      <c r="AC3" s="28"/>
      <c r="AF3" s="1" t="s">
        <v>3</v>
      </c>
    </row>
    <row r="4" spans="2:37" ht="22.5" customHeight="1" thickBot="1">
      <c r="D4" s="145"/>
      <c r="E4" s="34" t="s">
        <v>79</v>
      </c>
      <c r="F4" s="37"/>
      <c r="G4" s="37"/>
      <c r="H4" s="35"/>
      <c r="I4" s="36"/>
      <c r="J4" s="37" t="s">
        <v>236</v>
      </c>
      <c r="K4" s="36"/>
      <c r="L4" s="36"/>
      <c r="M4" s="36"/>
      <c r="N4" s="36"/>
      <c r="O4" s="41"/>
      <c r="P4" s="26"/>
      <c r="Q4" s="63" t="s">
        <v>57</v>
      </c>
      <c r="R4" s="588">
        <v>44377</v>
      </c>
      <c r="S4" s="187"/>
      <c r="T4" s="19"/>
      <c r="U4" s="19"/>
      <c r="V4" s="19"/>
      <c r="W4" s="19"/>
      <c r="Y4" s="61"/>
      <c r="AA4" s="38"/>
      <c r="AC4" s="38"/>
    </row>
    <row r="5" spans="2:37" ht="16.5" thickBot="1">
      <c r="D5" s="146"/>
      <c r="E5" s="32"/>
      <c r="F5" s="31"/>
      <c r="G5" s="31"/>
      <c r="H5" s="31"/>
      <c r="I5" s="31"/>
      <c r="J5" s="62"/>
      <c r="L5" s="30"/>
      <c r="M5" s="30"/>
      <c r="N5" s="30"/>
      <c r="Y5" s="30"/>
      <c r="Z5" s="146"/>
      <c r="AA5" s="30"/>
      <c r="AB5" s="146"/>
      <c r="AC5" s="30"/>
    </row>
    <row r="6" spans="2:37" ht="27.75" customHeight="1" thickBot="1">
      <c r="B6" s="39"/>
      <c r="C6" s="8"/>
      <c r="D6" s="147" t="s">
        <v>43</v>
      </c>
      <c r="E6" s="40">
        <v>42702</v>
      </c>
      <c r="F6" s="40"/>
      <c r="G6" s="40"/>
      <c r="H6" s="102"/>
      <c r="I6" s="102"/>
      <c r="J6" s="8"/>
      <c r="K6" s="157"/>
      <c r="L6" s="103"/>
      <c r="M6" s="103"/>
      <c r="N6" s="103"/>
      <c r="O6" s="8"/>
      <c r="P6" s="8"/>
      <c r="Q6" s="8"/>
      <c r="R6" s="8"/>
      <c r="S6" s="188"/>
      <c r="T6" s="8"/>
      <c r="U6" s="8"/>
      <c r="V6" s="8"/>
      <c r="W6" s="8"/>
      <c r="X6" s="174"/>
      <c r="Y6" s="103"/>
      <c r="Z6" s="167"/>
      <c r="AA6" s="103"/>
      <c r="AB6" s="167"/>
      <c r="AC6" s="383"/>
    </row>
    <row r="7" spans="2:37" ht="23.25" customHeight="1" thickBot="1">
      <c r="B7" s="39"/>
      <c r="C7" s="8"/>
      <c r="D7" s="147" t="s">
        <v>78</v>
      </c>
      <c r="E7" s="40">
        <v>43172</v>
      </c>
      <c r="F7" s="40"/>
      <c r="G7" s="40"/>
      <c r="H7" s="715"/>
      <c r="I7" s="715"/>
      <c r="J7" s="715"/>
      <c r="K7" s="715"/>
      <c r="L7" s="29"/>
      <c r="M7" s="29"/>
      <c r="N7" s="29"/>
      <c r="O7" s="29"/>
      <c r="P7" s="29"/>
      <c r="Q7" s="29"/>
      <c r="R7" s="29"/>
      <c r="S7" s="189"/>
      <c r="T7" s="29"/>
      <c r="U7" s="29"/>
      <c r="V7" s="29"/>
      <c r="W7" s="29"/>
      <c r="X7" s="175"/>
      <c r="Y7" s="702"/>
      <c r="Z7" s="702"/>
      <c r="AA7" s="702"/>
      <c r="AB7" s="702"/>
      <c r="AC7" s="703"/>
    </row>
    <row r="8" spans="2:37" s="3" customFormat="1" ht="36" customHeight="1">
      <c r="D8" s="148"/>
      <c r="E8" s="33"/>
      <c r="F8" s="33"/>
      <c r="G8" s="33"/>
      <c r="H8" s="101"/>
      <c r="I8" s="101"/>
      <c r="J8" s="101"/>
      <c r="K8" s="101"/>
      <c r="L8" s="101"/>
      <c r="M8" s="101"/>
      <c r="N8" s="101"/>
      <c r="O8" s="101"/>
      <c r="P8" s="101"/>
      <c r="Q8" s="101"/>
      <c r="R8" s="101"/>
      <c r="S8" s="190"/>
      <c r="T8" s="101"/>
      <c r="U8" s="101"/>
      <c r="V8" s="101"/>
      <c r="W8" s="101"/>
      <c r="X8" s="176"/>
      <c r="Y8" s="61"/>
      <c r="Z8" s="61"/>
      <c r="AA8" s="61"/>
      <c r="AB8" s="61"/>
      <c r="AC8" s="61"/>
    </row>
    <row r="9" spans="2:37" ht="114.75" hidden="1" customHeight="1" thickBot="1">
      <c r="B9" s="9" t="s">
        <v>23</v>
      </c>
      <c r="C9" s="75" t="s">
        <v>63</v>
      </c>
      <c r="D9" s="75" t="s">
        <v>0</v>
      </c>
      <c r="E9" s="205" t="s">
        <v>68</v>
      </c>
      <c r="F9" s="2" t="s">
        <v>74</v>
      </c>
      <c r="G9" s="10" t="s">
        <v>58</v>
      </c>
      <c r="H9" s="10" t="s">
        <v>1</v>
      </c>
      <c r="I9" s="10" t="s">
        <v>2</v>
      </c>
      <c r="J9" s="2" t="s">
        <v>17</v>
      </c>
      <c r="K9" s="2" t="s">
        <v>60</v>
      </c>
      <c r="L9" s="2" t="s">
        <v>4</v>
      </c>
      <c r="M9" s="2" t="s">
        <v>5</v>
      </c>
      <c r="N9" s="136" t="s">
        <v>66</v>
      </c>
      <c r="O9" s="136" t="s">
        <v>14</v>
      </c>
      <c r="P9" s="136" t="s">
        <v>31</v>
      </c>
      <c r="Q9" s="136" t="s">
        <v>30</v>
      </c>
      <c r="R9" s="136"/>
      <c r="S9" s="191" t="s">
        <v>27</v>
      </c>
      <c r="T9" s="136" t="s">
        <v>15</v>
      </c>
      <c r="U9" s="136"/>
      <c r="V9" s="136"/>
      <c r="W9" s="136" t="s">
        <v>16</v>
      </c>
      <c r="X9" s="177" t="s">
        <v>61</v>
      </c>
      <c r="Y9" s="142" t="s">
        <v>29</v>
      </c>
      <c r="Z9" s="142" t="s">
        <v>45</v>
      </c>
      <c r="AA9" s="137" t="s">
        <v>62</v>
      </c>
      <c r="AB9" s="317"/>
      <c r="AC9" s="137" t="s">
        <v>62</v>
      </c>
      <c r="AD9" s="86" t="s">
        <v>6</v>
      </c>
      <c r="AE9" s="87" t="s">
        <v>13</v>
      </c>
      <c r="AF9" s="98"/>
      <c r="AG9" s="88" t="s">
        <v>26</v>
      </c>
      <c r="AH9" s="89" t="s">
        <v>9</v>
      </c>
      <c r="AI9" s="89" t="s">
        <v>10</v>
      </c>
      <c r="AJ9" s="89" t="s">
        <v>11</v>
      </c>
      <c r="AK9" s="87" t="s">
        <v>12</v>
      </c>
    </row>
    <row r="10" spans="2:37" ht="26.25" hidden="1" customHeight="1">
      <c r="B10" s="684" t="s">
        <v>67</v>
      </c>
      <c r="C10" s="700">
        <v>1</v>
      </c>
      <c r="D10" s="701"/>
      <c r="E10" s="716"/>
      <c r="F10" s="120" t="s">
        <v>56</v>
      </c>
      <c r="G10" s="131"/>
      <c r="H10" s="131" t="s">
        <v>76</v>
      </c>
      <c r="I10" s="64"/>
      <c r="J10" s="22"/>
      <c r="K10" s="80"/>
      <c r="L10" s="65"/>
      <c r="M10" s="67"/>
      <c r="N10" s="52"/>
      <c r="O10" s="129"/>
      <c r="P10" s="126"/>
      <c r="Q10" s="126"/>
      <c r="R10" s="126"/>
      <c r="S10" s="192"/>
      <c r="T10" s="126"/>
      <c r="U10" s="126"/>
      <c r="V10" s="126"/>
      <c r="W10" s="126"/>
      <c r="X10" s="178"/>
      <c r="Y10" s="126"/>
      <c r="Z10" s="126"/>
      <c r="AA10" s="126"/>
      <c r="AB10" s="126"/>
      <c r="AC10" s="126"/>
      <c r="AD10" s="59"/>
      <c r="AE10" s="53" t="e">
        <f>#REF!-#REF!</f>
        <v>#REF!</v>
      </c>
      <c r="AF10" s="54"/>
      <c r="AG10" s="55" t="e">
        <f>#REF!</f>
        <v>#REF!</v>
      </c>
      <c r="AH10" s="56"/>
      <c r="AI10" s="56"/>
      <c r="AJ10" s="56"/>
      <c r="AK10" s="57" t="e">
        <f>SUM(AG10:AJ10)</f>
        <v>#REF!</v>
      </c>
    </row>
    <row r="11" spans="2:37" ht="27" hidden="1" customHeight="1">
      <c r="B11" s="685"/>
      <c r="C11" s="689"/>
      <c r="D11" s="692"/>
      <c r="E11" s="717"/>
      <c r="F11" s="73" t="s">
        <v>64</v>
      </c>
      <c r="G11" s="123"/>
      <c r="H11" s="123"/>
      <c r="I11" s="123"/>
      <c r="J11" s="43"/>
      <c r="K11" s="46"/>
      <c r="L11" s="44"/>
      <c r="M11" s="45"/>
      <c r="N11" s="67"/>
      <c r="O11" s="127"/>
      <c r="P11" s="124"/>
      <c r="Q11" s="124"/>
      <c r="R11" s="124"/>
      <c r="S11" s="193"/>
      <c r="T11" s="124"/>
      <c r="U11" s="124"/>
      <c r="V11" s="124"/>
      <c r="W11" s="124"/>
      <c r="X11" s="179"/>
      <c r="Y11" s="135"/>
      <c r="Z11" s="124"/>
      <c r="AA11" s="127"/>
      <c r="AB11" s="124"/>
      <c r="AC11" s="127"/>
      <c r="AD11" s="60" t="s">
        <v>7</v>
      </c>
      <c r="AE11" s="51" t="e">
        <f>K11-#REF!</f>
        <v>#REF!</v>
      </c>
      <c r="AF11" s="48"/>
      <c r="AG11" s="49"/>
      <c r="AH11" s="50">
        <v>150000</v>
      </c>
      <c r="AI11" s="50">
        <v>350000</v>
      </c>
      <c r="AJ11" s="50" t="e">
        <f>#REF!-AG11-AH11-AI11</f>
        <v>#REF!</v>
      </c>
      <c r="AK11" s="58" t="e">
        <f>SUM(AG11:AJ11)</f>
        <v>#REF!</v>
      </c>
    </row>
    <row r="12" spans="2:37" ht="25.5" hidden="1" customHeight="1" thickBot="1">
      <c r="B12" s="685"/>
      <c r="C12" s="690"/>
      <c r="D12" s="693"/>
      <c r="E12" s="718"/>
      <c r="F12" s="74" t="s">
        <v>65</v>
      </c>
      <c r="G12" s="130"/>
      <c r="H12" s="69"/>
      <c r="I12" s="69"/>
      <c r="J12" s="70"/>
      <c r="K12" s="158"/>
      <c r="L12" s="69"/>
      <c r="M12" s="71"/>
      <c r="N12" s="122"/>
      <c r="O12" s="128"/>
      <c r="P12" s="77"/>
      <c r="Q12" s="77"/>
      <c r="R12" s="77"/>
      <c r="S12" s="194"/>
      <c r="T12" s="77"/>
      <c r="U12" s="77"/>
      <c r="V12" s="77"/>
      <c r="W12" s="77"/>
      <c r="X12" s="180"/>
      <c r="Y12" s="77"/>
      <c r="Z12" s="77"/>
      <c r="AA12" s="128"/>
      <c r="AB12" s="77"/>
      <c r="AC12" s="128"/>
      <c r="AD12" s="60"/>
      <c r="AE12" s="51"/>
      <c r="AF12" s="48"/>
      <c r="AG12" s="49"/>
      <c r="AH12" s="50"/>
      <c r="AI12" s="50"/>
      <c r="AJ12" s="50"/>
      <c r="AK12" s="58"/>
    </row>
    <row r="13" spans="2:37" ht="26.25" hidden="1" customHeight="1">
      <c r="B13" s="686"/>
      <c r="C13" s="688">
        <v>2</v>
      </c>
      <c r="D13" s="691"/>
      <c r="E13" s="719"/>
      <c r="F13" s="72" t="s">
        <v>56</v>
      </c>
      <c r="G13" s="46"/>
      <c r="H13" s="44" t="s">
        <v>76</v>
      </c>
      <c r="I13" s="44"/>
      <c r="J13" s="43"/>
      <c r="K13" s="159"/>
      <c r="L13" s="47"/>
      <c r="M13" s="52"/>
      <c r="N13" s="67"/>
      <c r="O13" s="127"/>
      <c r="P13" s="124"/>
      <c r="Q13" s="124"/>
      <c r="R13" s="124"/>
      <c r="S13" s="193"/>
      <c r="T13" s="124"/>
      <c r="U13" s="124"/>
      <c r="V13" s="124"/>
      <c r="W13" s="124"/>
      <c r="X13" s="179"/>
      <c r="Y13" s="135"/>
      <c r="Z13" s="126"/>
      <c r="AA13" s="129"/>
      <c r="AB13" s="126"/>
      <c r="AC13" s="129"/>
      <c r="AD13" s="59"/>
      <c r="AE13" s="53" t="e">
        <f>#REF!-#REF!</f>
        <v>#REF!</v>
      </c>
      <c r="AF13" s="54"/>
      <c r="AG13" s="55" t="e">
        <f>#REF!</f>
        <v>#REF!</v>
      </c>
      <c r="AH13" s="56"/>
      <c r="AI13" s="56"/>
      <c r="AJ13" s="56"/>
      <c r="AK13" s="57" t="e">
        <f>SUM(AG13:AJ13)</f>
        <v>#REF!</v>
      </c>
    </row>
    <row r="14" spans="2:37" ht="27" hidden="1" customHeight="1">
      <c r="B14" s="686"/>
      <c r="C14" s="689"/>
      <c r="D14" s="692"/>
      <c r="E14" s="717"/>
      <c r="F14" s="73" t="s">
        <v>64</v>
      </c>
      <c r="G14" s="46"/>
      <c r="H14" s="44"/>
      <c r="I14" s="44"/>
      <c r="J14" s="43"/>
      <c r="K14" s="159"/>
      <c r="L14" s="44"/>
      <c r="M14" s="45"/>
      <c r="N14" s="67"/>
      <c r="O14" s="127"/>
      <c r="P14" s="124"/>
      <c r="Q14" s="124"/>
      <c r="R14" s="124"/>
      <c r="S14" s="193"/>
      <c r="T14" s="124"/>
      <c r="U14" s="124"/>
      <c r="V14" s="124"/>
      <c r="W14" s="124"/>
      <c r="X14" s="179"/>
      <c r="Y14" s="135"/>
      <c r="Z14" s="68"/>
      <c r="AA14" s="127"/>
      <c r="AB14" s="68"/>
      <c r="AC14" s="127"/>
      <c r="AD14" s="60" t="s">
        <v>7</v>
      </c>
      <c r="AE14" s="51" t="e">
        <f>K14-#REF!</f>
        <v>#REF!</v>
      </c>
      <c r="AF14" s="48"/>
      <c r="AG14" s="49"/>
      <c r="AH14" s="50">
        <v>150000</v>
      </c>
      <c r="AI14" s="50">
        <v>350000</v>
      </c>
      <c r="AJ14" s="50" t="e">
        <f>#REF!-AG14-AH14-AI14</f>
        <v>#REF!</v>
      </c>
      <c r="AK14" s="58" t="e">
        <f>SUM(AG14:AJ14)</f>
        <v>#REF!</v>
      </c>
    </row>
    <row r="15" spans="2:37" ht="25.5" hidden="1" customHeight="1" thickBot="1">
      <c r="B15" s="686"/>
      <c r="C15" s="690"/>
      <c r="D15" s="693"/>
      <c r="E15" s="718"/>
      <c r="F15" s="74" t="s">
        <v>65</v>
      </c>
      <c r="G15" s="130"/>
      <c r="H15" s="69"/>
      <c r="I15" s="69"/>
      <c r="J15" s="70"/>
      <c r="K15" s="158"/>
      <c r="L15" s="69"/>
      <c r="M15" s="71"/>
      <c r="N15" s="122"/>
      <c r="O15" s="128"/>
      <c r="P15" s="77"/>
      <c r="Q15" s="77"/>
      <c r="R15" s="77"/>
      <c r="S15" s="194"/>
      <c r="T15" s="77"/>
      <c r="U15" s="77"/>
      <c r="V15" s="77"/>
      <c r="W15" s="77"/>
      <c r="X15" s="180"/>
      <c r="Y15" s="77"/>
      <c r="Z15" s="77"/>
      <c r="AA15" s="128"/>
      <c r="AB15" s="77"/>
      <c r="AC15" s="128"/>
      <c r="AD15" s="60"/>
      <c r="AE15" s="51"/>
      <c r="AF15" s="48"/>
      <c r="AG15" s="49"/>
      <c r="AH15" s="50"/>
      <c r="AI15" s="50"/>
      <c r="AJ15" s="50"/>
      <c r="AK15" s="58"/>
    </row>
    <row r="16" spans="2:37" ht="26.25" hidden="1" customHeight="1">
      <c r="B16" s="686"/>
      <c r="C16" s="688">
        <v>3</v>
      </c>
      <c r="D16" s="691"/>
      <c r="E16" s="719"/>
      <c r="F16" s="72" t="s">
        <v>56</v>
      </c>
      <c r="G16" s="64"/>
      <c r="H16" s="64" t="s">
        <v>76</v>
      </c>
      <c r="I16" s="64"/>
      <c r="J16" s="66"/>
      <c r="K16" s="160"/>
      <c r="L16" s="47"/>
      <c r="M16" s="52"/>
      <c r="N16" s="67"/>
      <c r="O16" s="127"/>
      <c r="P16" s="127"/>
      <c r="Q16" s="127"/>
      <c r="R16" s="127"/>
      <c r="S16" s="195"/>
      <c r="T16" s="127"/>
      <c r="U16" s="127"/>
      <c r="V16" s="127"/>
      <c r="W16" s="127"/>
      <c r="X16" s="179"/>
      <c r="Y16" s="135"/>
      <c r="Z16" s="168"/>
      <c r="AA16" s="129"/>
      <c r="AB16" s="318"/>
      <c r="AC16" s="129"/>
      <c r="AD16" s="59"/>
      <c r="AE16" s="53" t="e">
        <f>#REF!-#REF!</f>
        <v>#REF!</v>
      </c>
      <c r="AF16" s="54"/>
      <c r="AG16" s="55" t="e">
        <f>#REF!</f>
        <v>#REF!</v>
      </c>
      <c r="AH16" s="56"/>
      <c r="AI16" s="56"/>
      <c r="AJ16" s="56"/>
      <c r="AK16" s="57" t="e">
        <f>SUM(AG16:AJ16)</f>
        <v>#REF!</v>
      </c>
    </row>
    <row r="17" spans="2:37" ht="27" hidden="1" customHeight="1">
      <c r="B17" s="686"/>
      <c r="C17" s="689"/>
      <c r="D17" s="692"/>
      <c r="E17" s="717"/>
      <c r="F17" s="73" t="s">
        <v>64</v>
      </c>
      <c r="G17" s="64"/>
      <c r="H17" s="64" t="s">
        <v>76</v>
      </c>
      <c r="I17" s="64"/>
      <c r="J17" s="66"/>
      <c r="K17" s="160"/>
      <c r="L17" s="44"/>
      <c r="M17" s="45"/>
      <c r="N17" s="67"/>
      <c r="O17" s="127"/>
      <c r="P17" s="125"/>
      <c r="Q17" s="125"/>
      <c r="R17" s="125"/>
      <c r="S17" s="196"/>
      <c r="T17" s="125"/>
      <c r="U17" s="124"/>
      <c r="V17" s="124"/>
      <c r="W17" s="68"/>
      <c r="X17" s="179"/>
      <c r="Y17" s="135"/>
      <c r="Z17" s="125"/>
      <c r="AA17" s="127"/>
      <c r="AB17" s="124"/>
      <c r="AC17" s="127"/>
      <c r="AD17" s="60" t="s">
        <v>7</v>
      </c>
      <c r="AE17" s="51" t="e">
        <f>K17-#REF!</f>
        <v>#REF!</v>
      </c>
      <c r="AF17" s="48"/>
      <c r="AG17" s="49"/>
      <c r="AH17" s="50">
        <v>150000</v>
      </c>
      <c r="AI17" s="50">
        <v>350000</v>
      </c>
      <c r="AJ17" s="50" t="e">
        <f>#REF!-AG17-AH17-AI17</f>
        <v>#REF!</v>
      </c>
      <c r="AK17" s="58" t="e">
        <f>SUM(AG17:AJ17)</f>
        <v>#REF!</v>
      </c>
    </row>
    <row r="18" spans="2:37" ht="25.5" hidden="1" customHeight="1" thickBot="1">
      <c r="B18" s="686"/>
      <c r="C18" s="690"/>
      <c r="D18" s="693"/>
      <c r="E18" s="718"/>
      <c r="F18" s="74" t="s">
        <v>65</v>
      </c>
      <c r="G18" s="130"/>
      <c r="H18" s="69"/>
      <c r="I18" s="69"/>
      <c r="J18" s="70"/>
      <c r="K18" s="158"/>
      <c r="L18" s="69"/>
      <c r="M18" s="71"/>
      <c r="N18" s="122"/>
      <c r="O18" s="77"/>
      <c r="P18" s="77"/>
      <c r="Q18" s="77"/>
      <c r="R18" s="77"/>
      <c r="S18" s="194"/>
      <c r="T18" s="77"/>
      <c r="U18" s="77"/>
      <c r="V18" s="77"/>
      <c r="W18" s="77"/>
      <c r="X18" s="181"/>
      <c r="Y18" s="71"/>
      <c r="Z18" s="77"/>
      <c r="AA18" s="77"/>
      <c r="AB18" s="77"/>
      <c r="AC18" s="77"/>
      <c r="AD18" s="60"/>
      <c r="AE18" s="51"/>
      <c r="AF18" s="48"/>
      <c r="AG18" s="49"/>
      <c r="AH18" s="50"/>
      <c r="AI18" s="50"/>
      <c r="AJ18" s="50"/>
      <c r="AK18" s="58"/>
    </row>
    <row r="19" spans="2:37" ht="15.75" hidden="1" customHeight="1" thickBot="1">
      <c r="B19" s="687"/>
      <c r="C19" s="104"/>
      <c r="D19" s="149"/>
      <c r="E19" s="78" t="s">
        <v>69</v>
      </c>
      <c r="F19" s="78"/>
      <c r="G19" s="78"/>
      <c r="H19" s="78"/>
      <c r="I19" s="78"/>
      <c r="J19" s="15"/>
      <c r="K19" s="161"/>
      <c r="L19" s="12">
        <f>SUM(L10:L18)</f>
        <v>0</v>
      </c>
      <c r="M19" s="12">
        <f>SUM(M10:M18)</f>
        <v>0</v>
      </c>
      <c r="N19" s="12"/>
      <c r="O19" s="15"/>
      <c r="P19" s="15"/>
      <c r="Q19" s="15"/>
      <c r="R19" s="15"/>
      <c r="S19" s="197"/>
      <c r="T19" s="15"/>
      <c r="U19" s="15"/>
      <c r="V19" s="15"/>
      <c r="W19" s="15"/>
      <c r="X19" s="182"/>
      <c r="Y19" s="12"/>
      <c r="Z19" s="169"/>
      <c r="AA19" s="23"/>
      <c r="AB19" s="169"/>
      <c r="AC19" s="23"/>
      <c r="AD19" s="82"/>
      <c r="AE19" s="83" t="e">
        <f>K19-#REF!</f>
        <v>#REF!</v>
      </c>
      <c r="AF19" s="97"/>
      <c r="AG19" s="84" t="e">
        <f>SUM(AG10:AG18)</f>
        <v>#REF!</v>
      </c>
      <c r="AH19" s="85">
        <f>SUM(AH10:AH18)</f>
        <v>450000</v>
      </c>
      <c r="AI19" s="85">
        <f>SUM(AI10:AI18)</f>
        <v>1050000</v>
      </c>
      <c r="AJ19" s="85" t="e">
        <f>SUM(AJ10:AJ18)</f>
        <v>#REF!</v>
      </c>
      <c r="AK19" s="83" t="e">
        <f>SUM(AK10:AK18)</f>
        <v>#REF!</v>
      </c>
    </row>
    <row r="20" spans="2:37" s="3" customFormat="1" ht="15.75" customHeight="1" thickBot="1">
      <c r="B20" s="99"/>
      <c r="C20" s="94"/>
      <c r="D20" s="150"/>
      <c r="E20" s="4"/>
      <c r="F20" s="4"/>
      <c r="G20" s="4"/>
      <c r="H20" s="4"/>
      <c r="I20" s="4"/>
      <c r="K20" s="162"/>
      <c r="L20" s="14"/>
      <c r="M20" s="14"/>
      <c r="N20" s="14"/>
      <c r="S20" s="198"/>
      <c r="X20" s="183"/>
      <c r="Y20" s="100"/>
      <c r="Z20" s="170"/>
      <c r="AA20" s="25"/>
      <c r="AB20" s="170"/>
      <c r="AC20" s="25"/>
      <c r="AE20" s="5"/>
      <c r="AG20" s="5"/>
      <c r="AH20" s="5"/>
      <c r="AI20" s="5"/>
      <c r="AJ20" s="5"/>
      <c r="AK20" s="5"/>
    </row>
    <row r="21" spans="2:37" ht="114.75" customHeight="1" thickBot="1">
      <c r="B21" s="9" t="s">
        <v>23</v>
      </c>
      <c r="C21" s="75" t="s">
        <v>63</v>
      </c>
      <c r="D21" s="75" t="s">
        <v>0</v>
      </c>
      <c r="E21" s="205" t="s">
        <v>72</v>
      </c>
      <c r="F21" s="2" t="s">
        <v>74</v>
      </c>
      <c r="G21" s="10" t="s">
        <v>58</v>
      </c>
      <c r="H21" s="10" t="s">
        <v>1</v>
      </c>
      <c r="I21" s="143" t="s">
        <v>2</v>
      </c>
      <c r="J21" s="136" t="s">
        <v>17</v>
      </c>
      <c r="K21" s="136" t="s">
        <v>148</v>
      </c>
      <c r="L21" s="136" t="s">
        <v>4</v>
      </c>
      <c r="M21" s="136" t="s">
        <v>5</v>
      </c>
      <c r="N21" s="136" t="s">
        <v>165</v>
      </c>
      <c r="O21" s="2" t="s">
        <v>147</v>
      </c>
      <c r="P21" s="2" t="s">
        <v>146</v>
      </c>
      <c r="Q21" s="2" t="s">
        <v>132</v>
      </c>
      <c r="R21" s="2" t="s">
        <v>133</v>
      </c>
      <c r="S21" s="219" t="s">
        <v>27</v>
      </c>
      <c r="T21" s="2" t="s">
        <v>164</v>
      </c>
      <c r="U21" s="2" t="s">
        <v>134</v>
      </c>
      <c r="V21" s="2" t="s">
        <v>149</v>
      </c>
      <c r="W21" s="2" t="s">
        <v>16</v>
      </c>
      <c r="X21" s="330" t="s">
        <v>61</v>
      </c>
      <c r="Y21" s="220" t="s">
        <v>29</v>
      </c>
      <c r="Z21" s="220" t="s">
        <v>45</v>
      </c>
      <c r="AA21" s="2" t="s">
        <v>62</v>
      </c>
      <c r="AB21" s="331" t="s">
        <v>150</v>
      </c>
      <c r="AC21" s="137" t="s">
        <v>136</v>
      </c>
      <c r="AD21" s="86" t="s">
        <v>6</v>
      </c>
      <c r="AE21" s="87" t="s">
        <v>13</v>
      </c>
      <c r="AF21" s="98"/>
      <c r="AG21" s="88" t="s">
        <v>26</v>
      </c>
      <c r="AH21" s="89" t="s">
        <v>9</v>
      </c>
      <c r="AI21" s="89" t="s">
        <v>10</v>
      </c>
      <c r="AJ21" s="89" t="s">
        <v>11</v>
      </c>
      <c r="AK21" s="87" t="s">
        <v>12</v>
      </c>
    </row>
    <row r="22" spans="2:37" ht="18" customHeight="1">
      <c r="B22" s="694" t="s">
        <v>70</v>
      </c>
      <c r="C22" s="607">
        <v>1</v>
      </c>
      <c r="D22" s="697" t="s">
        <v>188</v>
      </c>
      <c r="E22" s="712" t="s">
        <v>204</v>
      </c>
      <c r="F22" s="204" t="s">
        <v>56</v>
      </c>
      <c r="G22" s="630">
        <v>2</v>
      </c>
      <c r="H22" s="630" t="s">
        <v>77</v>
      </c>
      <c r="I22" s="630" t="s">
        <v>189</v>
      </c>
      <c r="J22" s="645" t="s">
        <v>81</v>
      </c>
      <c r="K22" s="704">
        <v>250000</v>
      </c>
      <c r="L22" s="141"/>
      <c r="M22" s="140"/>
      <c r="N22" s="328">
        <v>250000</v>
      </c>
      <c r="O22" s="397">
        <v>43193</v>
      </c>
      <c r="P22" s="397">
        <v>43200</v>
      </c>
      <c r="Q22" s="397">
        <v>43203</v>
      </c>
      <c r="R22" s="397">
        <v>43235</v>
      </c>
      <c r="S22" s="397">
        <v>43236</v>
      </c>
      <c r="T22" s="397">
        <v>43242</v>
      </c>
      <c r="U22" s="397">
        <v>43249</v>
      </c>
      <c r="V22" s="397">
        <v>43251</v>
      </c>
      <c r="W22" s="397">
        <v>43253</v>
      </c>
      <c r="X22" s="397"/>
      <c r="Y22" s="397">
        <v>43256</v>
      </c>
      <c r="Z22" s="397">
        <v>43319</v>
      </c>
      <c r="AA22" s="397"/>
      <c r="AB22" s="397"/>
      <c r="AC22" s="657"/>
      <c r="AD22" s="59"/>
      <c r="AE22" s="53" t="e">
        <f>#REF!-#REF!</f>
        <v>#REF!</v>
      </c>
      <c r="AF22" s="54"/>
      <c r="AG22" s="55" t="e">
        <f>#REF!</f>
        <v>#REF!</v>
      </c>
      <c r="AH22" s="56"/>
      <c r="AI22" s="56"/>
      <c r="AJ22" s="56"/>
      <c r="AK22" s="57" t="e">
        <f>SUM(AG22:AJ22)</f>
        <v>#REF!</v>
      </c>
    </row>
    <row r="23" spans="2:37" ht="18" customHeight="1">
      <c r="B23" s="695"/>
      <c r="C23" s="608"/>
      <c r="D23" s="698"/>
      <c r="E23" s="713"/>
      <c r="F23" s="120" t="s">
        <v>64</v>
      </c>
      <c r="G23" s="620"/>
      <c r="H23" s="620"/>
      <c r="I23" s="620"/>
      <c r="J23" s="646"/>
      <c r="K23" s="705"/>
      <c r="L23" s="152"/>
      <c r="M23" s="134"/>
      <c r="N23" s="365"/>
      <c r="O23" s="397">
        <v>43353</v>
      </c>
      <c r="P23" s="397">
        <v>43360</v>
      </c>
      <c r="Q23" s="397">
        <v>43362</v>
      </c>
      <c r="R23" s="397">
        <v>43395</v>
      </c>
      <c r="S23" s="397">
        <v>43395</v>
      </c>
      <c r="T23" s="397">
        <v>43402</v>
      </c>
      <c r="U23" s="397">
        <v>43409</v>
      </c>
      <c r="V23" s="397">
        <v>43411</v>
      </c>
      <c r="W23" s="397">
        <v>43416</v>
      </c>
      <c r="X23" s="397"/>
      <c r="Y23" s="397">
        <v>43418</v>
      </c>
      <c r="Z23" s="397">
        <v>43479</v>
      </c>
      <c r="AA23" s="397"/>
      <c r="AB23" s="397"/>
      <c r="AC23" s="658"/>
      <c r="AD23" s="115"/>
      <c r="AE23" s="116"/>
      <c r="AF23" s="7"/>
      <c r="AG23" s="117"/>
      <c r="AH23" s="118"/>
      <c r="AI23" s="118"/>
      <c r="AJ23" s="118"/>
      <c r="AK23" s="119"/>
    </row>
    <row r="24" spans="2:37" ht="18" customHeight="1" thickBot="1">
      <c r="B24" s="695"/>
      <c r="C24" s="608"/>
      <c r="D24" s="698"/>
      <c r="E24" s="714"/>
      <c r="F24" s="237" t="s">
        <v>65</v>
      </c>
      <c r="G24" s="620"/>
      <c r="H24" s="620"/>
      <c r="I24" s="620"/>
      <c r="J24" s="647"/>
      <c r="K24" s="705"/>
      <c r="L24" s="313"/>
      <c r="M24" s="314"/>
      <c r="N24" s="365"/>
      <c r="O24" s="581"/>
      <c r="P24" s="581"/>
      <c r="Q24" s="581"/>
      <c r="R24" s="581"/>
      <c r="S24" s="581"/>
      <c r="T24" s="581"/>
      <c r="U24" s="581"/>
      <c r="V24" s="581"/>
      <c r="W24" s="581"/>
      <c r="X24" s="581"/>
      <c r="Y24" s="581"/>
      <c r="Z24" s="581"/>
      <c r="AA24" s="581"/>
      <c r="AB24" s="581"/>
      <c r="AC24" s="658"/>
      <c r="AD24" s="115"/>
      <c r="AE24" s="116"/>
      <c r="AF24" s="7"/>
      <c r="AG24" s="117"/>
      <c r="AH24" s="118"/>
      <c r="AI24" s="118"/>
      <c r="AJ24" s="118"/>
      <c r="AK24" s="119"/>
    </row>
    <row r="25" spans="2:37" ht="18" customHeight="1">
      <c r="B25" s="695"/>
      <c r="C25" s="607">
        <v>1</v>
      </c>
      <c r="D25" s="697" t="s">
        <v>205</v>
      </c>
      <c r="E25" s="712" t="s">
        <v>206</v>
      </c>
      <c r="F25" s="204" t="s">
        <v>56</v>
      </c>
      <c r="G25" s="630">
        <v>2</v>
      </c>
      <c r="H25" s="630" t="s">
        <v>77</v>
      </c>
      <c r="I25" s="630" t="s">
        <v>189</v>
      </c>
      <c r="J25" s="645" t="s">
        <v>81</v>
      </c>
      <c r="K25" s="704">
        <v>250000</v>
      </c>
      <c r="L25" s="141"/>
      <c r="M25" s="140"/>
      <c r="N25" s="328">
        <v>250000</v>
      </c>
      <c r="O25" s="418">
        <v>43740</v>
      </c>
      <c r="P25" s="418">
        <v>43747</v>
      </c>
      <c r="Q25" s="418">
        <v>43750</v>
      </c>
      <c r="R25" s="418">
        <v>43782</v>
      </c>
      <c r="S25" s="418">
        <v>43783</v>
      </c>
      <c r="T25" s="418">
        <v>43789</v>
      </c>
      <c r="U25" s="418">
        <v>43796</v>
      </c>
      <c r="V25" s="418">
        <v>43799</v>
      </c>
      <c r="W25" s="418">
        <v>43803</v>
      </c>
      <c r="X25" s="418"/>
      <c r="Y25" s="418">
        <v>43804</v>
      </c>
      <c r="Z25" s="418">
        <v>43866</v>
      </c>
      <c r="AA25" s="418"/>
      <c r="AB25" s="418"/>
      <c r="AC25" s="657"/>
      <c r="AD25" s="59"/>
      <c r="AE25" s="53" t="e">
        <f>#REF!-#REF!</f>
        <v>#REF!</v>
      </c>
      <c r="AF25" s="54"/>
      <c r="AG25" s="55" t="e">
        <f>#REF!</f>
        <v>#REF!</v>
      </c>
      <c r="AH25" s="56"/>
      <c r="AI25" s="56"/>
      <c r="AJ25" s="56"/>
      <c r="AK25" s="57" t="e">
        <f>SUM(AG25:AJ25)</f>
        <v>#REF!</v>
      </c>
    </row>
    <row r="26" spans="2:37" ht="18" customHeight="1">
      <c r="B26" s="695"/>
      <c r="C26" s="608"/>
      <c r="D26" s="698"/>
      <c r="E26" s="713"/>
      <c r="F26" s="120" t="s">
        <v>64</v>
      </c>
      <c r="G26" s="620"/>
      <c r="H26" s="620"/>
      <c r="I26" s="620"/>
      <c r="J26" s="646"/>
      <c r="K26" s="705"/>
      <c r="L26" s="152"/>
      <c r="M26" s="134"/>
      <c r="N26" s="365"/>
      <c r="O26" s="397"/>
      <c r="P26" s="397"/>
      <c r="Q26" s="397"/>
      <c r="R26" s="397"/>
      <c r="S26" s="397"/>
      <c r="T26" s="397"/>
      <c r="U26" s="397"/>
      <c r="V26" s="397"/>
      <c r="W26" s="397"/>
      <c r="X26" s="397"/>
      <c r="Y26" s="397"/>
      <c r="Z26" s="397"/>
      <c r="AA26" s="397"/>
      <c r="AB26" s="397"/>
      <c r="AC26" s="658"/>
      <c r="AD26" s="115"/>
      <c r="AE26" s="116"/>
      <c r="AF26" s="7"/>
      <c r="AG26" s="117"/>
      <c r="AH26" s="118"/>
      <c r="AI26" s="118"/>
      <c r="AJ26" s="118"/>
      <c r="AK26" s="119"/>
    </row>
    <row r="27" spans="2:37" ht="18" customHeight="1" thickBot="1">
      <c r="B27" s="695"/>
      <c r="C27" s="608"/>
      <c r="D27" s="698"/>
      <c r="E27" s="714"/>
      <c r="F27" s="237" t="s">
        <v>65</v>
      </c>
      <c r="G27" s="620"/>
      <c r="H27" s="620"/>
      <c r="I27" s="620"/>
      <c r="J27" s="647"/>
      <c r="K27" s="705"/>
      <c r="L27" s="313"/>
      <c r="M27" s="314"/>
      <c r="N27" s="365"/>
      <c r="O27" s="430"/>
      <c r="P27" s="430"/>
      <c r="Q27" s="430"/>
      <c r="R27" s="430"/>
      <c r="S27" s="430"/>
      <c r="T27" s="430"/>
      <c r="U27" s="430"/>
      <c r="V27" s="430"/>
      <c r="W27" s="430"/>
      <c r="X27" s="430"/>
      <c r="Y27" s="430"/>
      <c r="Z27" s="430"/>
      <c r="AA27" s="430"/>
      <c r="AB27" s="430"/>
      <c r="AC27" s="658"/>
      <c r="AD27" s="115"/>
      <c r="AE27" s="116"/>
      <c r="AF27" s="7"/>
      <c r="AG27" s="117"/>
      <c r="AH27" s="118"/>
      <c r="AI27" s="118"/>
      <c r="AJ27" s="118"/>
      <c r="AK27" s="119"/>
    </row>
    <row r="28" spans="2:37" ht="18" customHeight="1">
      <c r="B28" s="695"/>
      <c r="C28" s="607">
        <v>2</v>
      </c>
      <c r="D28" s="697" t="s">
        <v>190</v>
      </c>
      <c r="E28" s="712" t="s">
        <v>208</v>
      </c>
      <c r="F28" s="204" t="s">
        <v>56</v>
      </c>
      <c r="G28" s="630">
        <v>2</v>
      </c>
      <c r="H28" s="630" t="s">
        <v>77</v>
      </c>
      <c r="I28" s="630" t="s">
        <v>80</v>
      </c>
      <c r="J28" s="645" t="s">
        <v>81</v>
      </c>
      <c r="K28" s="704">
        <v>40000</v>
      </c>
      <c r="L28" s="141"/>
      <c r="M28" s="140"/>
      <c r="N28" s="328">
        <v>40000</v>
      </c>
      <c r="O28" s="397">
        <v>43132</v>
      </c>
      <c r="P28" s="397">
        <v>43139</v>
      </c>
      <c r="Q28" s="397">
        <v>43143</v>
      </c>
      <c r="R28" s="397">
        <v>43157</v>
      </c>
      <c r="S28" s="397">
        <v>43158</v>
      </c>
      <c r="T28" s="397">
        <v>43161</v>
      </c>
      <c r="U28" s="397">
        <v>43168</v>
      </c>
      <c r="V28" s="397">
        <v>43171</v>
      </c>
      <c r="W28" s="397">
        <v>43173</v>
      </c>
      <c r="X28" s="397"/>
      <c r="Y28" s="397">
        <v>43174</v>
      </c>
      <c r="Z28" s="397">
        <v>43220</v>
      </c>
      <c r="AA28" s="397"/>
      <c r="AB28" s="397"/>
      <c r="AC28" s="657"/>
      <c r="AD28" s="59"/>
      <c r="AE28" s="53" t="e">
        <f>#REF!-#REF!</f>
        <v>#REF!</v>
      </c>
      <c r="AF28" s="54"/>
      <c r="AG28" s="55" t="e">
        <f>#REF!</f>
        <v>#REF!</v>
      </c>
      <c r="AH28" s="56"/>
      <c r="AI28" s="56"/>
      <c r="AJ28" s="56"/>
      <c r="AK28" s="57" t="e">
        <f>SUM(AG28:AJ28)</f>
        <v>#REF!</v>
      </c>
    </row>
    <row r="29" spans="2:37" ht="18" customHeight="1">
      <c r="B29" s="695"/>
      <c r="C29" s="608"/>
      <c r="D29" s="698"/>
      <c r="E29" s="713"/>
      <c r="F29" s="120" t="s">
        <v>64</v>
      </c>
      <c r="G29" s="620"/>
      <c r="H29" s="620"/>
      <c r="I29" s="620"/>
      <c r="J29" s="646"/>
      <c r="K29" s="705"/>
      <c r="L29" s="152"/>
      <c r="M29" s="134"/>
      <c r="N29" s="365"/>
      <c r="O29" s="397">
        <v>43500</v>
      </c>
      <c r="P29" s="397">
        <v>43507</v>
      </c>
      <c r="Q29" s="397">
        <v>43510</v>
      </c>
      <c r="R29" s="397">
        <v>43524</v>
      </c>
      <c r="S29" s="397">
        <v>43524</v>
      </c>
      <c r="T29" s="397">
        <v>43529</v>
      </c>
      <c r="U29" s="397">
        <v>43536</v>
      </c>
      <c r="V29" s="397">
        <v>43539</v>
      </c>
      <c r="W29" s="397">
        <v>43542</v>
      </c>
      <c r="X29" s="397"/>
      <c r="Y29" s="397">
        <v>43544</v>
      </c>
      <c r="Z29" s="397">
        <v>43222</v>
      </c>
      <c r="AA29" s="397"/>
      <c r="AB29" s="397"/>
      <c r="AC29" s="658"/>
      <c r="AD29" s="115"/>
      <c r="AE29" s="116"/>
      <c r="AF29" s="7"/>
      <c r="AG29" s="117"/>
      <c r="AH29" s="118"/>
      <c r="AI29" s="118"/>
      <c r="AJ29" s="118"/>
      <c r="AK29" s="119"/>
    </row>
    <row r="30" spans="2:37" ht="18" customHeight="1" thickBot="1">
      <c r="B30" s="695"/>
      <c r="C30" s="609"/>
      <c r="D30" s="699"/>
      <c r="E30" s="720"/>
      <c r="F30" s="74" t="s">
        <v>65</v>
      </c>
      <c r="G30" s="621"/>
      <c r="H30" s="621"/>
      <c r="I30" s="621"/>
      <c r="J30" s="647"/>
      <c r="K30" s="706"/>
      <c r="L30" s="236"/>
      <c r="M30" s="236"/>
      <c r="N30" s="326"/>
      <c r="O30" s="581"/>
      <c r="P30" s="581"/>
      <c r="Q30" s="581"/>
      <c r="R30" s="581"/>
      <c r="S30" s="581"/>
      <c r="T30" s="581"/>
      <c r="U30" s="581"/>
      <c r="V30" s="581"/>
      <c r="W30" s="581"/>
      <c r="X30" s="581"/>
      <c r="Y30" s="581"/>
      <c r="Z30" s="581"/>
      <c r="AA30" s="581"/>
      <c r="AB30" s="581"/>
      <c r="AC30" s="659"/>
      <c r="AD30" s="115"/>
      <c r="AE30" s="116"/>
      <c r="AF30" s="7"/>
      <c r="AG30" s="117"/>
      <c r="AH30" s="118"/>
      <c r="AI30" s="118"/>
      <c r="AJ30" s="118"/>
      <c r="AK30" s="119"/>
    </row>
    <row r="31" spans="2:37" ht="18" customHeight="1">
      <c r="B31" s="695"/>
      <c r="C31" s="607">
        <v>2</v>
      </c>
      <c r="D31" s="697" t="s">
        <v>222</v>
      </c>
      <c r="E31" s="712" t="s">
        <v>208</v>
      </c>
      <c r="F31" s="204" t="s">
        <v>56</v>
      </c>
      <c r="G31" s="630">
        <v>2</v>
      </c>
      <c r="H31" s="630" t="s">
        <v>77</v>
      </c>
      <c r="I31" s="630" t="s">
        <v>80</v>
      </c>
      <c r="J31" s="645" t="s">
        <v>81</v>
      </c>
      <c r="K31" s="704">
        <v>40000</v>
      </c>
      <c r="L31" s="141"/>
      <c r="M31" s="140"/>
      <c r="N31" s="328">
        <v>40000</v>
      </c>
      <c r="O31" s="418">
        <v>43955</v>
      </c>
      <c r="P31" s="418">
        <v>43962</v>
      </c>
      <c r="Q31" s="418">
        <v>43964</v>
      </c>
      <c r="R31" s="418">
        <v>43978</v>
      </c>
      <c r="S31" s="418">
        <v>43979</v>
      </c>
      <c r="T31" s="418">
        <v>43983</v>
      </c>
      <c r="U31" s="418">
        <v>43990</v>
      </c>
      <c r="V31" s="418">
        <v>43992</v>
      </c>
      <c r="W31" s="418">
        <v>43994</v>
      </c>
      <c r="X31" s="418"/>
      <c r="Y31" s="418">
        <v>43997</v>
      </c>
      <c r="Z31" s="418">
        <v>44046</v>
      </c>
      <c r="AA31" s="418"/>
      <c r="AB31" s="418"/>
      <c r="AC31" s="657"/>
      <c r="AD31" s="59"/>
      <c r="AE31" s="53" t="e">
        <f>#REF!-#REF!</f>
        <v>#REF!</v>
      </c>
      <c r="AF31" s="54"/>
      <c r="AG31" s="55" t="e">
        <f>#REF!</f>
        <v>#REF!</v>
      </c>
      <c r="AH31" s="56"/>
      <c r="AI31" s="56"/>
      <c r="AJ31" s="56"/>
      <c r="AK31" s="57" t="e">
        <f>SUM(AG31:AJ31)</f>
        <v>#REF!</v>
      </c>
    </row>
    <row r="32" spans="2:37" ht="18" customHeight="1">
      <c r="B32" s="695"/>
      <c r="C32" s="608"/>
      <c r="D32" s="698"/>
      <c r="E32" s="713"/>
      <c r="F32" s="120" t="s">
        <v>64</v>
      </c>
      <c r="G32" s="620"/>
      <c r="H32" s="620"/>
      <c r="I32" s="620"/>
      <c r="J32" s="646"/>
      <c r="K32" s="705"/>
      <c r="L32" s="152"/>
      <c r="M32" s="134"/>
      <c r="N32" s="365"/>
      <c r="O32" s="397"/>
      <c r="P32" s="397"/>
      <c r="Q32" s="397"/>
      <c r="R32" s="397"/>
      <c r="S32" s="397"/>
      <c r="T32" s="397"/>
      <c r="U32" s="397"/>
      <c r="V32" s="397"/>
      <c r="W32" s="397"/>
      <c r="X32" s="397"/>
      <c r="Y32" s="397"/>
      <c r="Z32" s="397"/>
      <c r="AA32" s="397"/>
      <c r="AB32" s="397"/>
      <c r="AC32" s="658"/>
      <c r="AD32" s="115"/>
      <c r="AE32" s="116"/>
      <c r="AF32" s="7"/>
      <c r="AG32" s="117"/>
      <c r="AH32" s="118"/>
      <c r="AI32" s="118"/>
      <c r="AJ32" s="118"/>
      <c r="AK32" s="119"/>
    </row>
    <row r="33" spans="2:37" ht="18" customHeight="1" thickBot="1">
      <c r="B33" s="695"/>
      <c r="C33" s="609"/>
      <c r="D33" s="699"/>
      <c r="E33" s="720"/>
      <c r="F33" s="74" t="s">
        <v>65</v>
      </c>
      <c r="G33" s="621"/>
      <c r="H33" s="621"/>
      <c r="I33" s="621"/>
      <c r="J33" s="647"/>
      <c r="K33" s="706"/>
      <c r="L33" s="562"/>
      <c r="M33" s="562"/>
      <c r="N33" s="326"/>
      <c r="O33" s="430"/>
      <c r="P33" s="430"/>
      <c r="Q33" s="430"/>
      <c r="R33" s="430"/>
      <c r="S33" s="430"/>
      <c r="T33" s="430"/>
      <c r="U33" s="430"/>
      <c r="V33" s="430"/>
      <c r="W33" s="430"/>
      <c r="X33" s="430"/>
      <c r="Y33" s="430"/>
      <c r="Z33" s="430"/>
      <c r="AA33" s="430"/>
      <c r="AB33" s="430"/>
      <c r="AC33" s="659"/>
      <c r="AD33" s="115"/>
      <c r="AE33" s="116"/>
      <c r="AF33" s="7"/>
      <c r="AG33" s="117"/>
      <c r="AH33" s="118"/>
      <c r="AI33" s="118"/>
      <c r="AJ33" s="118"/>
      <c r="AK33" s="119"/>
    </row>
    <row r="34" spans="2:37" ht="18" customHeight="1">
      <c r="B34" s="695"/>
      <c r="C34" s="607">
        <v>2</v>
      </c>
      <c r="D34" s="697" t="s">
        <v>207</v>
      </c>
      <c r="E34" s="712" t="s">
        <v>209</v>
      </c>
      <c r="F34" s="204" t="s">
        <v>56</v>
      </c>
      <c r="G34" s="630">
        <v>2</v>
      </c>
      <c r="H34" s="630" t="s">
        <v>77</v>
      </c>
      <c r="I34" s="630" t="s">
        <v>80</v>
      </c>
      <c r="J34" s="645" t="s">
        <v>81</v>
      </c>
      <c r="K34" s="704">
        <v>40000</v>
      </c>
      <c r="L34" s="141"/>
      <c r="M34" s="140"/>
      <c r="N34" s="328">
        <v>40000</v>
      </c>
      <c r="O34" s="397">
        <v>43132</v>
      </c>
      <c r="P34" s="397">
        <v>43139</v>
      </c>
      <c r="Q34" s="397">
        <v>43143</v>
      </c>
      <c r="R34" s="397">
        <v>43157</v>
      </c>
      <c r="S34" s="397">
        <v>43158</v>
      </c>
      <c r="T34" s="397">
        <v>43161</v>
      </c>
      <c r="U34" s="397">
        <v>43168</v>
      </c>
      <c r="V34" s="397">
        <v>43171</v>
      </c>
      <c r="W34" s="397">
        <v>43173</v>
      </c>
      <c r="X34" s="397"/>
      <c r="Y34" s="397">
        <v>43174</v>
      </c>
      <c r="Z34" s="397">
        <v>43220</v>
      </c>
      <c r="AA34" s="397"/>
      <c r="AB34" s="397"/>
      <c r="AC34" s="657"/>
      <c r="AD34" s="59"/>
      <c r="AE34" s="53" t="e">
        <f>#REF!-#REF!</f>
        <v>#REF!</v>
      </c>
      <c r="AF34" s="54"/>
      <c r="AG34" s="55" t="e">
        <f>#REF!</f>
        <v>#REF!</v>
      </c>
      <c r="AH34" s="56"/>
      <c r="AI34" s="56"/>
      <c r="AJ34" s="56"/>
      <c r="AK34" s="57" t="e">
        <f>SUM(AG34:AJ34)</f>
        <v>#REF!</v>
      </c>
    </row>
    <row r="35" spans="2:37" ht="18" customHeight="1">
      <c r="B35" s="695"/>
      <c r="C35" s="608"/>
      <c r="D35" s="698"/>
      <c r="E35" s="713"/>
      <c r="F35" s="120" t="s">
        <v>64</v>
      </c>
      <c r="G35" s="620"/>
      <c r="H35" s="620"/>
      <c r="I35" s="620"/>
      <c r="J35" s="646"/>
      <c r="K35" s="705"/>
      <c r="L35" s="152"/>
      <c r="M35" s="134"/>
      <c r="N35" s="365"/>
      <c r="O35" s="397">
        <v>43500</v>
      </c>
      <c r="P35" s="397">
        <v>43507</v>
      </c>
      <c r="Q35" s="397">
        <v>43510</v>
      </c>
      <c r="R35" s="397">
        <v>43524</v>
      </c>
      <c r="S35" s="397">
        <v>43524</v>
      </c>
      <c r="T35" s="397">
        <v>43529</v>
      </c>
      <c r="U35" s="397">
        <v>43536</v>
      </c>
      <c r="V35" s="397">
        <v>43539</v>
      </c>
      <c r="W35" s="397">
        <v>43542</v>
      </c>
      <c r="X35" s="397"/>
      <c r="Y35" s="397">
        <v>43544</v>
      </c>
      <c r="Z35" s="397">
        <v>43222</v>
      </c>
      <c r="AA35" s="397"/>
      <c r="AB35" s="397"/>
      <c r="AC35" s="658"/>
      <c r="AD35" s="115"/>
      <c r="AE35" s="116"/>
      <c r="AF35" s="7"/>
      <c r="AG35" s="117"/>
      <c r="AH35" s="118"/>
      <c r="AI35" s="118"/>
      <c r="AJ35" s="118"/>
      <c r="AK35" s="119"/>
    </row>
    <row r="36" spans="2:37" ht="18" customHeight="1" thickBot="1">
      <c r="B36" s="695"/>
      <c r="C36" s="609"/>
      <c r="D36" s="699"/>
      <c r="E36" s="720"/>
      <c r="F36" s="74" t="s">
        <v>65</v>
      </c>
      <c r="G36" s="621"/>
      <c r="H36" s="621"/>
      <c r="I36" s="621"/>
      <c r="J36" s="647"/>
      <c r="K36" s="706"/>
      <c r="L36" s="562"/>
      <c r="M36" s="562"/>
      <c r="N36" s="326"/>
      <c r="O36" s="581"/>
      <c r="P36" s="581"/>
      <c r="Q36" s="581"/>
      <c r="R36" s="581"/>
      <c r="S36" s="581"/>
      <c r="T36" s="581"/>
      <c r="U36" s="581"/>
      <c r="V36" s="581"/>
      <c r="W36" s="581"/>
      <c r="X36" s="581"/>
      <c r="Y36" s="581"/>
      <c r="Z36" s="581"/>
      <c r="AA36" s="581"/>
      <c r="AB36" s="581"/>
      <c r="AC36" s="659"/>
      <c r="AD36" s="115"/>
      <c r="AE36" s="116"/>
      <c r="AF36" s="7"/>
      <c r="AG36" s="117"/>
      <c r="AH36" s="118"/>
      <c r="AI36" s="118"/>
      <c r="AJ36" s="118"/>
      <c r="AK36" s="119"/>
    </row>
    <row r="37" spans="2:37" ht="18" customHeight="1">
      <c r="B37" s="695"/>
      <c r="C37" s="607">
        <v>2</v>
      </c>
      <c r="D37" s="697" t="s">
        <v>223</v>
      </c>
      <c r="E37" s="712" t="s">
        <v>209</v>
      </c>
      <c r="F37" s="204" t="s">
        <v>56</v>
      </c>
      <c r="G37" s="630">
        <v>2</v>
      </c>
      <c r="H37" s="630" t="s">
        <v>77</v>
      </c>
      <c r="I37" s="630" t="s">
        <v>80</v>
      </c>
      <c r="J37" s="645" t="s">
        <v>81</v>
      </c>
      <c r="K37" s="704">
        <v>40000</v>
      </c>
      <c r="L37" s="141"/>
      <c r="M37" s="140"/>
      <c r="N37" s="328">
        <v>40000</v>
      </c>
      <c r="O37" s="418">
        <v>43955</v>
      </c>
      <c r="P37" s="418">
        <v>43962</v>
      </c>
      <c r="Q37" s="418">
        <v>43964</v>
      </c>
      <c r="R37" s="418">
        <v>43978</v>
      </c>
      <c r="S37" s="418">
        <v>43979</v>
      </c>
      <c r="T37" s="418">
        <v>43983</v>
      </c>
      <c r="U37" s="418">
        <v>43990</v>
      </c>
      <c r="V37" s="418">
        <v>43992</v>
      </c>
      <c r="W37" s="418">
        <v>43994</v>
      </c>
      <c r="X37" s="418"/>
      <c r="Y37" s="418">
        <v>43174</v>
      </c>
      <c r="Z37" s="418">
        <v>43220</v>
      </c>
      <c r="AA37" s="418"/>
      <c r="AB37" s="418"/>
      <c r="AC37" s="657"/>
      <c r="AD37" s="59"/>
      <c r="AE37" s="53" t="e">
        <f>#REF!-#REF!</f>
        <v>#REF!</v>
      </c>
      <c r="AF37" s="54"/>
      <c r="AG37" s="55" t="e">
        <f>#REF!</f>
        <v>#REF!</v>
      </c>
      <c r="AH37" s="56"/>
      <c r="AI37" s="56"/>
      <c r="AJ37" s="56"/>
      <c r="AK37" s="57" t="e">
        <f>SUM(AG37:AJ37)</f>
        <v>#REF!</v>
      </c>
    </row>
    <row r="38" spans="2:37" ht="18" customHeight="1">
      <c r="B38" s="695"/>
      <c r="C38" s="608"/>
      <c r="D38" s="698"/>
      <c r="E38" s="713"/>
      <c r="F38" s="120" t="s">
        <v>64</v>
      </c>
      <c r="G38" s="620"/>
      <c r="H38" s="620"/>
      <c r="I38" s="620"/>
      <c r="J38" s="646"/>
      <c r="K38" s="705"/>
      <c r="L38" s="152"/>
      <c r="M38" s="134"/>
      <c r="N38" s="365"/>
      <c r="O38" s="397"/>
      <c r="P38" s="397"/>
      <c r="Q38" s="397"/>
      <c r="R38" s="397"/>
      <c r="S38" s="397"/>
      <c r="T38" s="397"/>
      <c r="U38" s="397"/>
      <c r="V38" s="397"/>
      <c r="W38" s="397"/>
      <c r="X38" s="397"/>
      <c r="Y38" s="397"/>
      <c r="Z38" s="397"/>
      <c r="AA38" s="397"/>
      <c r="AB38" s="397"/>
      <c r="AC38" s="658"/>
      <c r="AD38" s="115"/>
      <c r="AE38" s="116"/>
      <c r="AF38" s="7"/>
      <c r="AG38" s="117"/>
      <c r="AH38" s="118"/>
      <c r="AI38" s="118"/>
      <c r="AJ38" s="118"/>
      <c r="AK38" s="119"/>
    </row>
    <row r="39" spans="2:37" ht="18" customHeight="1" thickBot="1">
      <c r="B39" s="695"/>
      <c r="C39" s="609"/>
      <c r="D39" s="699"/>
      <c r="E39" s="720"/>
      <c r="F39" s="74" t="s">
        <v>65</v>
      </c>
      <c r="G39" s="621"/>
      <c r="H39" s="621"/>
      <c r="I39" s="621"/>
      <c r="J39" s="647"/>
      <c r="K39" s="706"/>
      <c r="L39" s="562"/>
      <c r="M39" s="562"/>
      <c r="N39" s="326"/>
      <c r="O39" s="430"/>
      <c r="P39" s="430"/>
      <c r="Q39" s="430"/>
      <c r="R39" s="430"/>
      <c r="S39" s="430"/>
      <c r="T39" s="430"/>
      <c r="U39" s="430"/>
      <c r="V39" s="430"/>
      <c r="W39" s="430"/>
      <c r="X39" s="430"/>
      <c r="Y39" s="430"/>
      <c r="Z39" s="430"/>
      <c r="AA39" s="430"/>
      <c r="AB39" s="430"/>
      <c r="AC39" s="659"/>
      <c r="AD39" s="115"/>
      <c r="AE39" s="116"/>
      <c r="AF39" s="7"/>
      <c r="AG39" s="117"/>
      <c r="AH39" s="118"/>
      <c r="AI39" s="118"/>
      <c r="AJ39" s="118"/>
      <c r="AK39" s="119"/>
    </row>
    <row r="40" spans="2:37" ht="18" customHeight="1">
      <c r="B40" s="695"/>
      <c r="C40" s="607">
        <v>3</v>
      </c>
      <c r="D40" s="697" t="s">
        <v>191</v>
      </c>
      <c r="E40" s="712" t="s">
        <v>224</v>
      </c>
      <c r="F40" s="204" t="s">
        <v>56</v>
      </c>
      <c r="G40" s="630">
        <v>3</v>
      </c>
      <c r="H40" s="630" t="s">
        <v>77</v>
      </c>
      <c r="I40" s="630" t="s">
        <v>80</v>
      </c>
      <c r="J40" s="645" t="s">
        <v>81</v>
      </c>
      <c r="K40" s="704">
        <v>52600</v>
      </c>
      <c r="L40" s="561"/>
      <c r="M40" s="561"/>
      <c r="N40" s="520">
        <v>52600</v>
      </c>
      <c r="O40" s="397">
        <v>43164</v>
      </c>
      <c r="P40" s="397">
        <v>43171</v>
      </c>
      <c r="Q40" s="397">
        <v>43173</v>
      </c>
      <c r="R40" s="397">
        <v>43187</v>
      </c>
      <c r="S40" s="397">
        <v>43188</v>
      </c>
      <c r="T40" s="397">
        <v>43192</v>
      </c>
      <c r="U40" s="397">
        <v>43199</v>
      </c>
      <c r="V40" s="397">
        <v>43201</v>
      </c>
      <c r="W40" s="397">
        <v>43203</v>
      </c>
      <c r="X40" s="397"/>
      <c r="Y40" s="397">
        <v>43206</v>
      </c>
      <c r="Z40" s="397">
        <v>43255</v>
      </c>
      <c r="AA40" s="397"/>
      <c r="AB40" s="397"/>
      <c r="AC40" s="657"/>
      <c r="AD40" s="115"/>
      <c r="AE40" s="116"/>
      <c r="AF40" s="7"/>
      <c r="AG40" s="117"/>
      <c r="AH40" s="118"/>
      <c r="AI40" s="118"/>
      <c r="AJ40" s="118"/>
      <c r="AK40" s="119"/>
    </row>
    <row r="41" spans="2:37" ht="18" customHeight="1">
      <c r="B41" s="695"/>
      <c r="C41" s="608"/>
      <c r="D41" s="698"/>
      <c r="E41" s="713"/>
      <c r="F41" s="120" t="s">
        <v>64</v>
      </c>
      <c r="G41" s="620"/>
      <c r="H41" s="620"/>
      <c r="I41" s="620"/>
      <c r="J41" s="646"/>
      <c r="K41" s="705"/>
      <c r="L41" s="561"/>
      <c r="M41" s="561"/>
      <c r="N41" s="519"/>
      <c r="O41" s="397">
        <v>43437</v>
      </c>
      <c r="P41" s="397">
        <v>43444</v>
      </c>
      <c r="Q41" s="397">
        <v>43446</v>
      </c>
      <c r="R41" s="397">
        <v>43461</v>
      </c>
      <c r="S41" s="397">
        <v>43461</v>
      </c>
      <c r="T41" s="397">
        <v>43473</v>
      </c>
      <c r="U41" s="397">
        <v>43480</v>
      </c>
      <c r="V41" s="397">
        <v>43483</v>
      </c>
      <c r="W41" s="397">
        <v>43487</v>
      </c>
      <c r="X41" s="397"/>
      <c r="Y41" s="397">
        <v>43490</v>
      </c>
      <c r="Z41" s="397">
        <v>43535</v>
      </c>
      <c r="AA41" s="397"/>
      <c r="AB41" s="397"/>
      <c r="AC41" s="658"/>
      <c r="AD41" s="115"/>
      <c r="AE41" s="116"/>
      <c r="AF41" s="7"/>
      <c r="AG41" s="117"/>
      <c r="AH41" s="118"/>
      <c r="AI41" s="118"/>
      <c r="AJ41" s="118"/>
      <c r="AK41" s="119"/>
    </row>
    <row r="42" spans="2:37" ht="18" customHeight="1" thickBot="1">
      <c r="B42" s="695"/>
      <c r="C42" s="609"/>
      <c r="D42" s="699"/>
      <c r="E42" s="720"/>
      <c r="F42" s="74" t="s">
        <v>65</v>
      </c>
      <c r="G42" s="621"/>
      <c r="H42" s="621"/>
      <c r="I42" s="621"/>
      <c r="J42" s="647"/>
      <c r="K42" s="706"/>
      <c r="L42" s="561"/>
      <c r="M42" s="561"/>
      <c r="N42" s="326"/>
      <c r="O42" s="581"/>
      <c r="P42" s="581"/>
      <c r="Q42" s="581"/>
      <c r="R42" s="581"/>
      <c r="S42" s="581"/>
      <c r="T42" s="581"/>
      <c r="U42" s="581"/>
      <c r="V42" s="581"/>
      <c r="W42" s="581"/>
      <c r="X42" s="581"/>
      <c r="Y42" s="581"/>
      <c r="Z42" s="581"/>
      <c r="AA42" s="581"/>
      <c r="AB42" s="581"/>
      <c r="AC42" s="659"/>
      <c r="AD42" s="115"/>
      <c r="AE42" s="116"/>
      <c r="AF42" s="7"/>
      <c r="AG42" s="117"/>
      <c r="AH42" s="118"/>
      <c r="AI42" s="118"/>
      <c r="AJ42" s="118"/>
      <c r="AK42" s="119"/>
    </row>
    <row r="43" spans="2:37" ht="18" customHeight="1">
      <c r="B43" s="695"/>
      <c r="C43" s="607">
        <v>4</v>
      </c>
      <c r="D43" s="668" t="s">
        <v>192</v>
      </c>
      <c r="E43" s="613" t="s">
        <v>210</v>
      </c>
      <c r="F43" s="120" t="s">
        <v>56</v>
      </c>
      <c r="G43" s="630">
        <v>1</v>
      </c>
      <c r="H43" s="626" t="s">
        <v>77</v>
      </c>
      <c r="I43" s="626" t="s">
        <v>80</v>
      </c>
      <c r="J43" s="645" t="s">
        <v>81</v>
      </c>
      <c r="K43" s="707">
        <v>50000</v>
      </c>
      <c r="L43" s="138"/>
      <c r="M43" s="133"/>
      <c r="N43" s="327">
        <v>50000</v>
      </c>
      <c r="O43" s="418">
        <v>43227</v>
      </c>
      <c r="P43" s="418">
        <v>43234</v>
      </c>
      <c r="Q43" s="418">
        <v>43236</v>
      </c>
      <c r="R43" s="418">
        <v>43250</v>
      </c>
      <c r="S43" s="418">
        <v>43252</v>
      </c>
      <c r="T43" s="418">
        <v>43256</v>
      </c>
      <c r="U43" s="418">
        <v>43263</v>
      </c>
      <c r="V43" s="418">
        <v>43265</v>
      </c>
      <c r="W43" s="418">
        <v>43269</v>
      </c>
      <c r="X43" s="418"/>
      <c r="Y43" s="418">
        <v>43271</v>
      </c>
      <c r="Z43" s="418">
        <v>43315</v>
      </c>
      <c r="AA43" s="418"/>
      <c r="AB43" s="418"/>
      <c r="AC43" s="658"/>
      <c r="AD43" s="109"/>
      <c r="AE43" s="110"/>
      <c r="AF43" s="111"/>
      <c r="AG43" s="112"/>
      <c r="AH43" s="113"/>
      <c r="AI43" s="113"/>
      <c r="AJ43" s="113"/>
      <c r="AK43" s="114"/>
    </row>
    <row r="44" spans="2:37" ht="18" customHeight="1">
      <c r="B44" s="695"/>
      <c r="C44" s="608"/>
      <c r="D44" s="669"/>
      <c r="E44" s="614"/>
      <c r="F44" s="120" t="s">
        <v>64</v>
      </c>
      <c r="G44" s="620"/>
      <c r="H44" s="618"/>
      <c r="I44" s="618"/>
      <c r="J44" s="646"/>
      <c r="K44" s="708"/>
      <c r="L44" s="315"/>
      <c r="M44" s="316"/>
      <c r="N44" s="325"/>
      <c r="O44" s="397">
        <v>43437</v>
      </c>
      <c r="P44" s="397">
        <v>43444</v>
      </c>
      <c r="Q44" s="397">
        <v>43446</v>
      </c>
      <c r="R44" s="397">
        <v>43461</v>
      </c>
      <c r="S44" s="397">
        <v>43461</v>
      </c>
      <c r="T44" s="397">
        <v>43473</v>
      </c>
      <c r="U44" s="397">
        <v>43480</v>
      </c>
      <c r="V44" s="397">
        <v>43483</v>
      </c>
      <c r="W44" s="397">
        <v>43487</v>
      </c>
      <c r="X44" s="397"/>
      <c r="Y44" s="397">
        <v>43490</v>
      </c>
      <c r="Z44" s="397">
        <v>43535</v>
      </c>
      <c r="AA44" s="397"/>
      <c r="AB44" s="397"/>
      <c r="AC44" s="658"/>
      <c r="AD44" s="115"/>
      <c r="AE44" s="116"/>
      <c r="AF44" s="7"/>
      <c r="AG44" s="117"/>
      <c r="AH44" s="118"/>
      <c r="AI44" s="118"/>
      <c r="AJ44" s="118"/>
      <c r="AK44" s="119"/>
    </row>
    <row r="45" spans="2:37" ht="18" customHeight="1" thickBot="1">
      <c r="B45" s="695"/>
      <c r="C45" s="609"/>
      <c r="D45" s="680"/>
      <c r="E45" s="615"/>
      <c r="F45" s="74" t="s">
        <v>65</v>
      </c>
      <c r="G45" s="621"/>
      <c r="H45" s="619"/>
      <c r="I45" s="619"/>
      <c r="J45" s="647"/>
      <c r="K45" s="709"/>
      <c r="L45" s="69"/>
      <c r="M45" s="69"/>
      <c r="N45" s="326"/>
      <c r="O45" s="397"/>
      <c r="P45" s="397"/>
      <c r="Q45" s="397"/>
      <c r="R45" s="397"/>
      <c r="S45" s="397"/>
      <c r="T45" s="397"/>
      <c r="U45" s="397"/>
      <c r="V45" s="397"/>
      <c r="W45" s="397"/>
      <c r="X45" s="397"/>
      <c r="Y45" s="397"/>
      <c r="Z45" s="397"/>
      <c r="AA45" s="397"/>
      <c r="AB45" s="397"/>
      <c r="AC45" s="659"/>
      <c r="AD45" s="115"/>
      <c r="AE45" s="116"/>
      <c r="AF45" s="7"/>
      <c r="AG45" s="117"/>
      <c r="AH45" s="118"/>
      <c r="AI45" s="118"/>
      <c r="AJ45" s="118"/>
      <c r="AK45" s="119"/>
    </row>
    <row r="46" spans="2:37" ht="24" customHeight="1" thickBot="1">
      <c r="B46" s="696"/>
      <c r="C46" s="104"/>
      <c r="D46" s="149"/>
      <c r="E46" s="78" t="s">
        <v>71</v>
      </c>
      <c r="F46" s="78"/>
      <c r="G46" s="78"/>
      <c r="H46" s="78"/>
      <c r="I46" s="78"/>
      <c r="J46" s="78"/>
      <c r="K46" s="154">
        <f>K22+K25+K28+K31+K34+K37+K40+K43</f>
        <v>762600</v>
      </c>
      <c r="L46" s="78"/>
      <c r="M46" s="78"/>
      <c r="N46" s="329"/>
      <c r="O46" s="78"/>
      <c r="P46" s="78"/>
      <c r="Q46" s="78"/>
      <c r="R46" s="78"/>
      <c r="S46" s="199"/>
      <c r="T46" s="78"/>
      <c r="U46" s="78"/>
      <c r="V46" s="78"/>
      <c r="W46" s="78"/>
      <c r="X46" s="184"/>
      <c r="Y46" s="78"/>
      <c r="Z46" s="163"/>
      <c r="AA46" s="78"/>
      <c r="AB46" s="163"/>
      <c r="AC46" s="78"/>
      <c r="AD46" s="82"/>
      <c r="AE46" s="83" t="e">
        <f>K46-#REF!</f>
        <v>#REF!</v>
      </c>
      <c r="AF46" s="97"/>
      <c r="AG46" s="84" t="e">
        <f>SUM(AG22:AG45)</f>
        <v>#REF!</v>
      </c>
      <c r="AH46" s="85">
        <f>SUM(AH22:AH45)</f>
        <v>0</v>
      </c>
      <c r="AI46" s="85">
        <f>SUM(AI22:AI45)</f>
        <v>0</v>
      </c>
      <c r="AJ46" s="85">
        <f>SUM(AJ22:AJ45)</f>
        <v>0</v>
      </c>
      <c r="AK46" s="83" t="e">
        <f>SUM(AK22:AK45)</f>
        <v>#REF!</v>
      </c>
    </row>
    <row r="47" spans="2:37" ht="15.75" customHeight="1">
      <c r="B47" s="278"/>
      <c r="C47" s="280"/>
      <c r="D47" s="281"/>
      <c r="E47" s="282"/>
      <c r="F47" s="282"/>
      <c r="G47" s="282"/>
      <c r="H47" s="282"/>
      <c r="I47" s="282"/>
      <c r="J47" s="282"/>
      <c r="K47" s="283"/>
      <c r="L47" s="282"/>
      <c r="M47" s="282"/>
      <c r="N47" s="282"/>
      <c r="O47" s="282"/>
      <c r="P47" s="282"/>
      <c r="Q47" s="282"/>
      <c r="R47" s="282"/>
      <c r="S47" s="284"/>
      <c r="T47" s="282"/>
      <c r="U47" s="282"/>
      <c r="V47" s="282"/>
      <c r="W47" s="282"/>
      <c r="X47" s="285"/>
      <c r="Y47" s="282"/>
      <c r="Z47" s="286"/>
      <c r="AA47" s="282"/>
      <c r="AB47" s="286"/>
      <c r="AC47" s="282"/>
      <c r="AD47" s="91"/>
      <c r="AE47" s="279"/>
      <c r="AF47" s="91"/>
      <c r="AG47" s="279"/>
      <c r="AH47" s="279"/>
      <c r="AI47" s="279"/>
      <c r="AJ47" s="279"/>
      <c r="AK47" s="279"/>
    </row>
    <row r="48" spans="2:37" ht="15.75" customHeight="1">
      <c r="B48" s="278"/>
      <c r="C48" s="287"/>
      <c r="D48" s="288"/>
      <c r="E48" s="282"/>
      <c r="F48" s="282"/>
      <c r="G48" s="282"/>
      <c r="H48" s="282"/>
      <c r="I48" s="282"/>
      <c r="J48" s="282"/>
      <c r="K48" s="282"/>
      <c r="L48" s="282"/>
      <c r="M48" s="282"/>
      <c r="N48" s="282"/>
      <c r="O48" s="282"/>
      <c r="P48" s="282"/>
      <c r="Q48" s="282"/>
      <c r="R48" s="282"/>
      <c r="S48" s="284"/>
      <c r="T48" s="282"/>
      <c r="U48" s="282"/>
      <c r="V48" s="282"/>
      <c r="W48" s="282"/>
      <c r="X48" s="285"/>
      <c r="Y48" s="282"/>
      <c r="Z48" s="286"/>
      <c r="AA48" s="282"/>
      <c r="AB48" s="286"/>
      <c r="AC48" s="282"/>
      <c r="AD48" s="91"/>
      <c r="AE48" s="279"/>
      <c r="AF48" s="91"/>
      <c r="AG48" s="279"/>
      <c r="AH48" s="279"/>
      <c r="AI48" s="279"/>
      <c r="AJ48" s="279"/>
      <c r="AK48" s="279"/>
    </row>
    <row r="49" spans="1:41" s="3" customFormat="1" ht="25.5" customHeight="1">
      <c r="A49" s="1"/>
      <c r="E49" s="95"/>
      <c r="F49" s="95"/>
      <c r="G49" s="95"/>
      <c r="S49" s="198"/>
      <c r="X49" s="183"/>
      <c r="Z49" s="171"/>
      <c r="AA49" s="96"/>
      <c r="AB49" s="171"/>
      <c r="AC49" s="96"/>
      <c r="AG49" s="730" t="s">
        <v>8</v>
      </c>
      <c r="AH49" s="730"/>
      <c r="AI49" s="730"/>
      <c r="AJ49" s="730"/>
      <c r="AK49" s="731"/>
    </row>
    <row r="50" spans="1:41" s="3" customFormat="1" ht="25.5" customHeight="1" thickBot="1">
      <c r="A50" s="1"/>
      <c r="E50" s="95"/>
      <c r="F50" s="95"/>
      <c r="G50" s="95"/>
      <c r="S50" s="198"/>
      <c r="X50" s="183"/>
      <c r="Z50" s="171"/>
      <c r="AA50" s="96"/>
      <c r="AB50" s="171"/>
      <c r="AC50" s="96"/>
      <c r="AG50" s="225"/>
      <c r="AH50" s="225"/>
      <c r="AI50" s="225"/>
      <c r="AJ50" s="225"/>
      <c r="AK50" s="226"/>
    </row>
    <row r="51" spans="1:41" ht="111.75" customHeight="1" thickBot="1">
      <c r="A51" s="3"/>
      <c r="B51" s="9" t="s">
        <v>23</v>
      </c>
      <c r="C51" s="75"/>
      <c r="D51" s="75" t="s">
        <v>0</v>
      </c>
      <c r="E51" s="205" t="s">
        <v>25</v>
      </c>
      <c r="F51" s="2" t="s">
        <v>74</v>
      </c>
      <c r="G51" s="10" t="s">
        <v>58</v>
      </c>
      <c r="H51" s="10" t="s">
        <v>1</v>
      </c>
      <c r="I51" s="10" t="s">
        <v>2</v>
      </c>
      <c r="J51" s="2" t="s">
        <v>22</v>
      </c>
      <c r="K51" s="136" t="s">
        <v>100</v>
      </c>
      <c r="L51" s="136" t="s">
        <v>4</v>
      </c>
      <c r="M51" s="136" t="s">
        <v>5</v>
      </c>
      <c r="N51" s="136" t="s">
        <v>165</v>
      </c>
      <c r="O51" s="136" t="s">
        <v>151</v>
      </c>
      <c r="P51" s="136" t="s">
        <v>152</v>
      </c>
      <c r="Q51" s="136" t="s">
        <v>153</v>
      </c>
      <c r="R51" s="136" t="s">
        <v>154</v>
      </c>
      <c r="S51" s="191" t="s">
        <v>155</v>
      </c>
      <c r="T51" s="136" t="s">
        <v>156</v>
      </c>
      <c r="U51" s="136" t="s">
        <v>157</v>
      </c>
      <c r="V51" s="136" t="s">
        <v>158</v>
      </c>
      <c r="W51" s="2" t="s">
        <v>166</v>
      </c>
      <c r="X51" s="136" t="s">
        <v>137</v>
      </c>
      <c r="Y51" s="177" t="s">
        <v>159</v>
      </c>
      <c r="Z51" s="177" t="s">
        <v>160</v>
      </c>
      <c r="AA51" s="142" t="s">
        <v>161</v>
      </c>
      <c r="AB51" s="320" t="s">
        <v>162</v>
      </c>
      <c r="AC51" s="220" t="s">
        <v>135</v>
      </c>
      <c r="AD51" s="137" t="s">
        <v>163</v>
      </c>
      <c r="AE51" s="86" t="s">
        <v>6</v>
      </c>
      <c r="AF51" s="87" t="s">
        <v>13</v>
      </c>
      <c r="AG51" s="98"/>
      <c r="AH51" s="88" t="s">
        <v>26</v>
      </c>
      <c r="AI51" s="89" t="s">
        <v>9</v>
      </c>
      <c r="AJ51" s="89" t="s">
        <v>10</v>
      </c>
      <c r="AK51" s="89" t="s">
        <v>11</v>
      </c>
      <c r="AL51" s="320" t="s">
        <v>139</v>
      </c>
      <c r="AM51" s="320" t="s">
        <v>131</v>
      </c>
      <c r="AN51" s="332" t="s">
        <v>136</v>
      </c>
    </row>
    <row r="52" spans="1:41" ht="36.75" customHeight="1" thickBot="1">
      <c r="A52" s="3"/>
      <c r="B52" s="221"/>
      <c r="C52" s="222"/>
      <c r="D52" s="628" t="s">
        <v>175</v>
      </c>
      <c r="E52" s="629"/>
      <c r="F52" s="217"/>
      <c r="G52" s="218"/>
      <c r="H52" s="218"/>
      <c r="I52" s="218"/>
      <c r="J52" s="217"/>
      <c r="K52" s="217"/>
      <c r="L52" s="217"/>
      <c r="M52" s="217"/>
      <c r="N52" s="217"/>
      <c r="O52" s="217"/>
      <c r="P52" s="217"/>
      <c r="Q52" s="217"/>
      <c r="R52" s="217"/>
      <c r="S52" s="219"/>
      <c r="T52" s="217"/>
      <c r="U52" s="217"/>
      <c r="V52" s="217"/>
      <c r="W52" s="217"/>
      <c r="X52" s="322"/>
      <c r="Y52" s="220"/>
      <c r="Z52" s="220"/>
      <c r="AA52" s="321"/>
      <c r="AB52" s="220"/>
      <c r="AC52" s="223"/>
      <c r="AD52" s="212"/>
      <c r="AE52" s="213"/>
      <c r="AF52" s="7"/>
      <c r="AG52" s="214"/>
      <c r="AH52" s="215"/>
      <c r="AI52" s="215"/>
      <c r="AJ52" s="215"/>
      <c r="AK52" s="216"/>
      <c r="AL52" s="220"/>
      <c r="AM52" s="319"/>
      <c r="AN52" s="223"/>
    </row>
    <row r="53" spans="1:41" ht="18" customHeight="1">
      <c r="B53" s="666" t="s">
        <v>75</v>
      </c>
      <c r="C53" s="688">
        <v>1</v>
      </c>
      <c r="D53" s="610" t="s">
        <v>233</v>
      </c>
      <c r="E53" s="614" t="s">
        <v>211</v>
      </c>
      <c r="F53" s="120" t="s">
        <v>56</v>
      </c>
      <c r="G53" s="630">
        <v>1</v>
      </c>
      <c r="H53" s="630" t="s">
        <v>96</v>
      </c>
      <c r="I53" s="626" t="s">
        <v>130</v>
      </c>
      <c r="J53" s="626" t="s">
        <v>81</v>
      </c>
      <c r="K53" s="392">
        <v>240000</v>
      </c>
      <c r="L53" s="393"/>
      <c r="M53" s="393"/>
      <c r="N53" s="392">
        <v>240000</v>
      </c>
      <c r="O53" s="394">
        <v>43010</v>
      </c>
      <c r="P53" s="394">
        <v>43017</v>
      </c>
      <c r="Q53" s="394">
        <v>43019</v>
      </c>
      <c r="R53" s="394">
        <v>43033</v>
      </c>
      <c r="S53" s="395">
        <v>43039</v>
      </c>
      <c r="T53" s="395">
        <v>43046</v>
      </c>
      <c r="U53" s="395">
        <v>43039</v>
      </c>
      <c r="V53" s="395">
        <v>43046</v>
      </c>
      <c r="W53" s="394">
        <v>43048</v>
      </c>
      <c r="X53" s="395">
        <v>43080</v>
      </c>
      <c r="Y53" s="394">
        <v>43084</v>
      </c>
      <c r="Z53" s="395">
        <v>43091</v>
      </c>
      <c r="AA53" s="395">
        <v>43096</v>
      </c>
      <c r="AB53" s="395">
        <v>43105</v>
      </c>
      <c r="AC53" s="563">
        <v>2021</v>
      </c>
      <c r="AD53" s="59"/>
      <c r="AE53" s="53"/>
      <c r="AF53" s="54"/>
      <c r="AG53" s="55"/>
      <c r="AH53" s="56"/>
      <c r="AI53" s="56"/>
      <c r="AJ53" s="56"/>
      <c r="AK53" s="57"/>
      <c r="AL53" s="652"/>
      <c r="AM53" s="634"/>
      <c r="AN53" s="732"/>
    </row>
    <row r="54" spans="1:41" ht="18" customHeight="1">
      <c r="B54" s="667"/>
      <c r="C54" s="689"/>
      <c r="D54" s="611"/>
      <c r="E54" s="614"/>
      <c r="F54" s="73" t="s">
        <v>64</v>
      </c>
      <c r="G54" s="620"/>
      <c r="H54" s="620"/>
      <c r="I54" s="618"/>
      <c r="J54" s="618"/>
      <c r="K54" s="392"/>
      <c r="L54" s="397"/>
      <c r="M54" s="397"/>
      <c r="N54" s="392"/>
      <c r="O54" s="397">
        <v>43375</v>
      </c>
      <c r="P54" s="397">
        <v>43382</v>
      </c>
      <c r="Q54" s="398">
        <v>43384</v>
      </c>
      <c r="R54" s="398">
        <v>43398</v>
      </c>
      <c r="S54" s="399">
        <v>43404</v>
      </c>
      <c r="T54" s="399">
        <v>43411</v>
      </c>
      <c r="U54" s="399">
        <v>43404</v>
      </c>
      <c r="V54" s="399">
        <v>43411</v>
      </c>
      <c r="W54" s="400">
        <v>43413</v>
      </c>
      <c r="X54" s="399">
        <v>43445</v>
      </c>
      <c r="Y54" s="400">
        <v>43449</v>
      </c>
      <c r="Z54" s="400">
        <v>43456</v>
      </c>
      <c r="AA54" s="399">
        <v>43461</v>
      </c>
      <c r="AB54" s="401">
        <v>43470</v>
      </c>
      <c r="AC54" s="396"/>
      <c r="AD54" s="139"/>
      <c r="AE54" s="51"/>
      <c r="AF54" s="48"/>
      <c r="AG54" s="49"/>
      <c r="AH54" s="50"/>
      <c r="AI54" s="50"/>
      <c r="AJ54" s="50"/>
      <c r="AK54" s="58"/>
      <c r="AL54" s="653"/>
      <c r="AM54" s="635"/>
      <c r="AN54" s="733"/>
    </row>
    <row r="55" spans="1:41" ht="24.75" customHeight="1" thickBot="1">
      <c r="B55" s="667"/>
      <c r="C55" s="690"/>
      <c r="D55" s="612"/>
      <c r="E55" s="615"/>
      <c r="F55" s="74" t="s">
        <v>65</v>
      </c>
      <c r="G55" s="621"/>
      <c r="H55" s="621"/>
      <c r="I55" s="619"/>
      <c r="J55" s="619"/>
      <c r="K55" s="402"/>
      <c r="L55" s="403"/>
      <c r="M55" s="403"/>
      <c r="N55" s="402"/>
      <c r="O55" s="404"/>
      <c r="P55" s="404"/>
      <c r="Q55" s="404"/>
      <c r="R55" s="404"/>
      <c r="S55" s="405"/>
      <c r="T55" s="405"/>
      <c r="U55" s="406"/>
      <c r="V55" s="405"/>
      <c r="W55" s="407"/>
      <c r="X55" s="408"/>
      <c r="Y55" s="404"/>
      <c r="Z55" s="404"/>
      <c r="AA55" s="404"/>
      <c r="AB55" s="404"/>
      <c r="AC55" s="409"/>
      <c r="AD55" s="60"/>
      <c r="AE55" s="51"/>
      <c r="AF55" s="48"/>
      <c r="AG55" s="49"/>
      <c r="AH55" s="50"/>
      <c r="AI55" s="50"/>
      <c r="AJ55" s="50"/>
      <c r="AK55" s="58"/>
      <c r="AL55" s="653"/>
      <c r="AM55" s="636"/>
      <c r="AN55" s="734"/>
    </row>
    <row r="56" spans="1:41" ht="18" customHeight="1">
      <c r="B56" s="667"/>
      <c r="C56" s="607">
        <v>2</v>
      </c>
      <c r="D56" s="610" t="s">
        <v>234</v>
      </c>
      <c r="E56" s="613" t="s">
        <v>176</v>
      </c>
      <c r="F56" s="120" t="s">
        <v>56</v>
      </c>
      <c r="G56" s="630">
        <v>1</v>
      </c>
      <c r="H56" s="626" t="s">
        <v>96</v>
      </c>
      <c r="I56" s="626" t="s">
        <v>130</v>
      </c>
      <c r="J56" s="626" t="s">
        <v>81</v>
      </c>
      <c r="K56" s="392">
        <v>320000</v>
      </c>
      <c r="L56" s="410"/>
      <c r="M56" s="411"/>
      <c r="N56" s="392">
        <v>320000</v>
      </c>
      <c r="O56" s="513">
        <v>42979</v>
      </c>
      <c r="P56" s="399">
        <v>42986</v>
      </c>
      <c r="Q56" s="399">
        <v>42989</v>
      </c>
      <c r="R56" s="399">
        <v>43003</v>
      </c>
      <c r="S56" s="399">
        <v>43007</v>
      </c>
      <c r="T56" s="513">
        <v>43014</v>
      </c>
      <c r="U56" s="513">
        <v>43007</v>
      </c>
      <c r="V56" s="513">
        <v>43014</v>
      </c>
      <c r="W56" s="400">
        <v>43018</v>
      </c>
      <c r="X56" s="400">
        <v>43049</v>
      </c>
      <c r="Y56" s="423">
        <v>43056</v>
      </c>
      <c r="Z56" s="399">
        <v>43063</v>
      </c>
      <c r="AA56" s="398">
        <v>43068</v>
      </c>
      <c r="AB56" s="529">
        <v>43070</v>
      </c>
      <c r="AC56" s="563">
        <v>2021</v>
      </c>
      <c r="AD56" s="109"/>
      <c r="AE56" s="110"/>
      <c r="AF56" s="111"/>
      <c r="AG56" s="112"/>
      <c r="AH56" s="113"/>
      <c r="AI56" s="113"/>
      <c r="AJ56" s="113"/>
      <c r="AK56" s="114"/>
      <c r="AL56" s="660"/>
      <c r="AM56" s="348"/>
      <c r="AN56" s="657"/>
    </row>
    <row r="57" spans="1:41" ht="18" customHeight="1">
      <c r="B57" s="667"/>
      <c r="C57" s="608"/>
      <c r="D57" s="611"/>
      <c r="E57" s="614"/>
      <c r="F57" s="73" t="s">
        <v>64</v>
      </c>
      <c r="G57" s="620"/>
      <c r="H57" s="618"/>
      <c r="I57" s="618"/>
      <c r="J57" s="618"/>
      <c r="K57" s="417"/>
      <c r="L57" s="410"/>
      <c r="M57" s="411"/>
      <c r="N57" s="411"/>
      <c r="O57" s="413">
        <v>43497</v>
      </c>
      <c r="P57" s="398">
        <v>43504</v>
      </c>
      <c r="Q57" s="398">
        <v>43507</v>
      </c>
      <c r="R57" s="398">
        <v>43521</v>
      </c>
      <c r="S57" s="399">
        <v>43525</v>
      </c>
      <c r="T57" s="398">
        <v>43530</v>
      </c>
      <c r="U57" s="399">
        <v>43525</v>
      </c>
      <c r="V57" s="398">
        <v>43530</v>
      </c>
      <c r="W57" s="413">
        <v>43535</v>
      </c>
      <c r="X57" s="400">
        <v>43566</v>
      </c>
      <c r="Y57" s="400">
        <v>43573</v>
      </c>
      <c r="Z57" s="398">
        <v>43580</v>
      </c>
      <c r="AA57" s="398">
        <v>43584</v>
      </c>
      <c r="AB57" s="398">
        <v>43587</v>
      </c>
      <c r="AC57" s="416"/>
      <c r="AD57" s="109"/>
      <c r="AE57" s="110"/>
      <c r="AF57" s="111"/>
      <c r="AG57" s="112"/>
      <c r="AH57" s="113"/>
      <c r="AI57" s="113"/>
      <c r="AJ57" s="113"/>
      <c r="AK57" s="114"/>
      <c r="AL57" s="661"/>
      <c r="AM57" s="349"/>
      <c r="AN57" s="658"/>
    </row>
    <row r="58" spans="1:41" ht="18" customHeight="1" thickBot="1">
      <c r="B58" s="667"/>
      <c r="C58" s="609"/>
      <c r="D58" s="612"/>
      <c r="E58" s="615"/>
      <c r="F58" s="74" t="s">
        <v>65</v>
      </c>
      <c r="G58" s="621"/>
      <c r="H58" s="619"/>
      <c r="I58" s="619"/>
      <c r="J58" s="619"/>
      <c r="K58" s="514"/>
      <c r="L58" s="403"/>
      <c r="M58" s="403"/>
      <c r="N58" s="515"/>
      <c r="O58" s="404"/>
      <c r="P58" s="404"/>
      <c r="Q58" s="404"/>
      <c r="R58" s="408"/>
      <c r="S58" s="405"/>
      <c r="T58" s="404"/>
      <c r="U58" s="404"/>
      <c r="V58" s="404"/>
      <c r="W58" s="404"/>
      <c r="X58" s="404"/>
      <c r="Y58" s="404"/>
      <c r="Z58" s="404"/>
      <c r="AA58" s="404"/>
      <c r="AB58" s="404"/>
      <c r="AC58" s="506"/>
      <c r="AD58" s="109"/>
      <c r="AE58" s="110"/>
      <c r="AF58" s="111"/>
      <c r="AG58" s="112"/>
      <c r="AH58" s="113"/>
      <c r="AI58" s="113"/>
      <c r="AJ58" s="113"/>
      <c r="AK58" s="114"/>
      <c r="AL58" s="662"/>
      <c r="AM58" s="350"/>
      <c r="AN58" s="659"/>
    </row>
    <row r="59" spans="1:41" ht="18.75" customHeight="1" thickBot="1">
      <c r="B59" s="667"/>
      <c r="C59" s="227"/>
      <c r="D59" s="228"/>
      <c r="E59" s="229" t="s">
        <v>101</v>
      </c>
      <c r="F59" s="230"/>
      <c r="G59" s="231"/>
      <c r="H59" s="231"/>
      <c r="I59" s="231"/>
      <c r="J59" s="232"/>
      <c r="K59" s="234">
        <f>K53+K56</f>
        <v>560000</v>
      </c>
      <c r="L59" s="232"/>
      <c r="M59" s="232"/>
      <c r="N59" s="232"/>
      <c r="O59" s="232"/>
      <c r="P59" s="232"/>
      <c r="Q59" s="232"/>
      <c r="R59" s="232"/>
      <c r="S59" s="233"/>
      <c r="T59" s="232"/>
      <c r="U59" s="232"/>
      <c r="V59" s="232"/>
      <c r="W59" s="232"/>
      <c r="X59" s="323"/>
      <c r="Y59" s="232"/>
      <c r="Z59" s="232"/>
      <c r="AA59" s="232"/>
      <c r="AB59" s="232"/>
      <c r="AC59" s="232"/>
      <c r="AD59" s="109"/>
      <c r="AE59" s="110"/>
      <c r="AF59" s="111"/>
      <c r="AG59" s="112"/>
      <c r="AH59" s="113"/>
      <c r="AI59" s="113"/>
      <c r="AJ59" s="113"/>
      <c r="AK59" s="114"/>
      <c r="AL59" s="232"/>
      <c r="AM59" s="351"/>
      <c r="AN59" s="333"/>
    </row>
    <row r="60" spans="1:41" ht="94.5" customHeight="1" thickBot="1">
      <c r="B60" s="667"/>
      <c r="C60" s="75"/>
      <c r="D60" s="75" t="s">
        <v>0</v>
      </c>
      <c r="E60" s="548" t="s">
        <v>25</v>
      </c>
      <c r="F60" s="2" t="s">
        <v>74</v>
      </c>
      <c r="G60" s="143" t="s">
        <v>58</v>
      </c>
      <c r="H60" s="143" t="s">
        <v>1</v>
      </c>
      <c r="I60" s="143" t="s">
        <v>2</v>
      </c>
      <c r="J60" s="136" t="s">
        <v>17</v>
      </c>
      <c r="K60" s="136" t="s">
        <v>127</v>
      </c>
      <c r="L60" s="136" t="s">
        <v>4</v>
      </c>
      <c r="M60" s="136" t="s">
        <v>5</v>
      </c>
      <c r="N60" s="136" t="s">
        <v>140</v>
      </c>
      <c r="O60" s="136" t="s">
        <v>141</v>
      </c>
      <c r="P60" s="136" t="s">
        <v>137</v>
      </c>
      <c r="Q60" s="136" t="s">
        <v>142</v>
      </c>
      <c r="R60" s="136" t="s">
        <v>143</v>
      </c>
      <c r="S60" s="136" t="s">
        <v>138</v>
      </c>
      <c r="T60" s="136" t="s">
        <v>144</v>
      </c>
      <c r="U60" s="136" t="s">
        <v>145</v>
      </c>
      <c r="V60" s="137" t="s">
        <v>6</v>
      </c>
      <c r="W60" s="567"/>
      <c r="X60" s="567"/>
      <c r="Y60" s="568"/>
      <c r="Z60" s="568"/>
      <c r="AA60" s="569"/>
      <c r="AB60" s="567"/>
      <c r="AC60" s="569"/>
      <c r="AD60" s="567"/>
      <c r="AE60" s="380"/>
      <c r="AF60" s="380"/>
      <c r="AG60" s="3"/>
      <c r="AH60" s="380"/>
      <c r="AI60" s="380"/>
      <c r="AJ60" s="380"/>
      <c r="AK60" s="380"/>
      <c r="AL60" s="567"/>
      <c r="AM60" s="567"/>
      <c r="AN60" s="569"/>
      <c r="AO60" s="7"/>
    </row>
    <row r="61" spans="1:41" ht="36.75" customHeight="1" thickBot="1">
      <c r="A61" s="3"/>
      <c r="B61" s="667"/>
      <c r="C61" s="222"/>
      <c r="D61" s="628" t="s">
        <v>177</v>
      </c>
      <c r="E61" s="629"/>
      <c r="F61" s="217"/>
      <c r="G61" s="218"/>
      <c r="H61" s="218"/>
      <c r="I61" s="218"/>
      <c r="J61" s="217"/>
      <c r="K61" s="217"/>
      <c r="L61" s="217"/>
      <c r="M61" s="217"/>
      <c r="N61" s="217"/>
      <c r="O61" s="217"/>
      <c r="P61" s="217"/>
      <c r="Q61" s="217"/>
      <c r="R61" s="217"/>
      <c r="S61" s="219"/>
      <c r="T61" s="217"/>
      <c r="U61" s="217"/>
      <c r="V61" s="223"/>
      <c r="W61" s="380"/>
      <c r="X61" s="570"/>
      <c r="Y61" s="379"/>
      <c r="Z61" s="379"/>
      <c r="AA61" s="380"/>
      <c r="AB61" s="379"/>
      <c r="AC61" s="380"/>
      <c r="AD61" s="380"/>
      <c r="AE61" s="380"/>
      <c r="AF61" s="3"/>
      <c r="AG61" s="380"/>
      <c r="AH61" s="380"/>
      <c r="AI61" s="380"/>
      <c r="AJ61" s="380"/>
      <c r="AK61" s="380"/>
      <c r="AL61" s="379"/>
      <c r="AM61" s="379"/>
      <c r="AN61" s="380"/>
      <c r="AO61" s="7"/>
    </row>
    <row r="62" spans="1:41" ht="18" customHeight="1">
      <c r="B62" s="667"/>
      <c r="C62" s="700">
        <v>1</v>
      </c>
      <c r="D62" s="610" t="s">
        <v>187</v>
      </c>
      <c r="E62" s="613" t="s">
        <v>216</v>
      </c>
      <c r="F62" s="120" t="s">
        <v>56</v>
      </c>
      <c r="G62" s="630">
        <v>2</v>
      </c>
      <c r="H62" s="626"/>
      <c r="I62" s="630" t="s">
        <v>128</v>
      </c>
      <c r="J62" s="645" t="s">
        <v>82</v>
      </c>
      <c r="K62" s="392">
        <v>1500000</v>
      </c>
      <c r="L62" s="422"/>
      <c r="M62" s="422"/>
      <c r="N62" s="413">
        <v>43279</v>
      </c>
      <c r="O62" s="435"/>
      <c r="P62" s="421"/>
      <c r="Q62" s="423"/>
      <c r="R62" s="424"/>
      <c r="S62" s="424"/>
      <c r="T62" s="422"/>
      <c r="U62" s="422"/>
      <c r="V62" s="579"/>
      <c r="W62" s="101"/>
      <c r="X62" s="571"/>
      <c r="Y62" s="101"/>
      <c r="Z62" s="101"/>
      <c r="AA62" s="101"/>
      <c r="AB62" s="572"/>
      <c r="AC62" s="572"/>
      <c r="AD62" s="3"/>
      <c r="AE62" s="5"/>
      <c r="AF62" s="3"/>
      <c r="AG62" s="5"/>
      <c r="AH62" s="5"/>
      <c r="AI62" s="5"/>
      <c r="AJ62" s="5"/>
      <c r="AK62" s="5"/>
      <c r="AL62" s="641"/>
      <c r="AM62" s="648"/>
      <c r="AN62" s="637"/>
      <c r="AO62" s="3"/>
    </row>
    <row r="63" spans="1:41" ht="18" customHeight="1">
      <c r="B63" s="667"/>
      <c r="C63" s="689"/>
      <c r="D63" s="611"/>
      <c r="E63" s="614"/>
      <c r="F63" s="73" t="s">
        <v>64</v>
      </c>
      <c r="G63" s="620"/>
      <c r="H63" s="618"/>
      <c r="I63" s="620"/>
      <c r="J63" s="646"/>
      <c r="K63" s="426"/>
      <c r="L63" s="422"/>
      <c r="M63" s="422"/>
      <c r="N63" s="426"/>
      <c r="O63" s="422"/>
      <c r="P63" s="422"/>
      <c r="Q63" s="400"/>
      <c r="R63" s="424"/>
      <c r="S63" s="424"/>
      <c r="T63" s="422"/>
      <c r="U63" s="422"/>
      <c r="V63" s="579"/>
      <c r="W63" s="101"/>
      <c r="X63" s="101"/>
      <c r="Y63" s="101"/>
      <c r="Z63" s="101"/>
      <c r="AA63" s="101"/>
      <c r="AB63" s="101"/>
      <c r="AC63" s="572"/>
      <c r="AD63" s="3"/>
      <c r="AE63" s="5"/>
      <c r="AF63" s="3"/>
      <c r="AG63" s="5"/>
      <c r="AH63" s="5"/>
      <c r="AI63" s="5"/>
      <c r="AJ63" s="5"/>
      <c r="AK63" s="5"/>
      <c r="AL63" s="641"/>
      <c r="AM63" s="648"/>
      <c r="AN63" s="637"/>
      <c r="AO63" s="3"/>
    </row>
    <row r="64" spans="1:41" ht="22.5" customHeight="1" thickBot="1">
      <c r="B64" s="667"/>
      <c r="C64" s="690"/>
      <c r="D64" s="612"/>
      <c r="E64" s="615"/>
      <c r="F64" s="74" t="s">
        <v>65</v>
      </c>
      <c r="G64" s="621"/>
      <c r="H64" s="619"/>
      <c r="I64" s="621"/>
      <c r="J64" s="647"/>
      <c r="K64" s="516"/>
      <c r="L64" s="403"/>
      <c r="M64" s="403"/>
      <c r="N64" s="419"/>
      <c r="O64" s="420"/>
      <c r="P64" s="420"/>
      <c r="Q64" s="407"/>
      <c r="R64" s="405"/>
      <c r="S64" s="420"/>
      <c r="T64" s="420"/>
      <c r="U64" s="420"/>
      <c r="V64" s="580"/>
      <c r="W64" s="573"/>
      <c r="X64" s="571"/>
      <c r="Y64" s="573"/>
      <c r="Z64" s="573"/>
      <c r="AA64" s="573"/>
      <c r="AB64" s="572"/>
      <c r="AC64" s="572"/>
      <c r="AD64" s="3"/>
      <c r="AE64" s="5"/>
      <c r="AF64" s="3"/>
      <c r="AG64" s="5"/>
      <c r="AH64" s="5"/>
      <c r="AI64" s="5"/>
      <c r="AJ64" s="5"/>
      <c r="AK64" s="5"/>
      <c r="AL64" s="641"/>
      <c r="AM64" s="648"/>
      <c r="AN64" s="637"/>
      <c r="AO64" s="3"/>
    </row>
    <row r="65" spans="1:41" ht="18" customHeight="1">
      <c r="B65" s="667"/>
      <c r="C65" s="700">
        <v>1</v>
      </c>
      <c r="D65" s="610" t="s">
        <v>215</v>
      </c>
      <c r="E65" s="613" t="s">
        <v>217</v>
      </c>
      <c r="F65" s="120" t="s">
        <v>56</v>
      </c>
      <c r="G65" s="630">
        <v>2</v>
      </c>
      <c r="H65" s="626"/>
      <c r="I65" s="630" t="s">
        <v>128</v>
      </c>
      <c r="J65" s="645" t="s">
        <v>82</v>
      </c>
      <c r="K65" s="392">
        <v>1500000</v>
      </c>
      <c r="L65" s="422"/>
      <c r="M65" s="422"/>
      <c r="N65" s="413">
        <v>43843</v>
      </c>
      <c r="O65" s="435"/>
      <c r="P65" s="421"/>
      <c r="Q65" s="423"/>
      <c r="R65" s="424"/>
      <c r="S65" s="424"/>
      <c r="T65" s="422"/>
      <c r="U65" s="422"/>
      <c r="V65" s="579"/>
      <c r="W65" s="101"/>
      <c r="X65" s="571"/>
      <c r="Y65" s="101"/>
      <c r="Z65" s="101"/>
      <c r="AA65" s="101"/>
      <c r="AB65" s="572"/>
      <c r="AC65" s="572"/>
      <c r="AD65" s="3"/>
      <c r="AE65" s="5"/>
      <c r="AF65" s="3"/>
      <c r="AG65" s="5"/>
      <c r="AH65" s="5"/>
      <c r="AI65" s="5"/>
      <c r="AJ65" s="5"/>
      <c r="AK65" s="5"/>
      <c r="AL65" s="641"/>
      <c r="AM65" s="648"/>
      <c r="AN65" s="637"/>
      <c r="AO65" s="3"/>
    </row>
    <row r="66" spans="1:41" ht="18" customHeight="1">
      <c r="B66" s="667"/>
      <c r="C66" s="689"/>
      <c r="D66" s="611"/>
      <c r="E66" s="614"/>
      <c r="F66" s="73" t="s">
        <v>64</v>
      </c>
      <c r="G66" s="620"/>
      <c r="H66" s="618"/>
      <c r="I66" s="620"/>
      <c r="J66" s="646"/>
      <c r="K66" s="426"/>
      <c r="L66" s="422"/>
      <c r="M66" s="422"/>
      <c r="N66" s="426"/>
      <c r="O66" s="422"/>
      <c r="P66" s="422"/>
      <c r="Q66" s="400"/>
      <c r="R66" s="424"/>
      <c r="S66" s="424"/>
      <c r="T66" s="422"/>
      <c r="U66" s="422"/>
      <c r="V66" s="579"/>
      <c r="W66" s="101"/>
      <c r="X66" s="101"/>
      <c r="Y66" s="101"/>
      <c r="Z66" s="101"/>
      <c r="AA66" s="101"/>
      <c r="AB66" s="101"/>
      <c r="AC66" s="572"/>
      <c r="AD66" s="3"/>
      <c r="AE66" s="5"/>
      <c r="AF66" s="3"/>
      <c r="AG66" s="5"/>
      <c r="AH66" s="5"/>
      <c r="AI66" s="5"/>
      <c r="AJ66" s="5"/>
      <c r="AK66" s="5"/>
      <c r="AL66" s="641"/>
      <c r="AM66" s="648"/>
      <c r="AN66" s="637"/>
      <c r="AO66" s="3"/>
    </row>
    <row r="67" spans="1:41" ht="22.5" customHeight="1" thickBot="1">
      <c r="B67" s="667"/>
      <c r="C67" s="690"/>
      <c r="D67" s="612"/>
      <c r="E67" s="615"/>
      <c r="F67" s="74" t="s">
        <v>65</v>
      </c>
      <c r="G67" s="621"/>
      <c r="H67" s="619"/>
      <c r="I67" s="621"/>
      <c r="J67" s="647"/>
      <c r="K67" s="516"/>
      <c r="L67" s="403"/>
      <c r="M67" s="403"/>
      <c r="N67" s="419"/>
      <c r="O67" s="420"/>
      <c r="P67" s="420"/>
      <c r="Q67" s="407"/>
      <c r="R67" s="405"/>
      <c r="S67" s="420"/>
      <c r="T67" s="420"/>
      <c r="U67" s="420"/>
      <c r="V67" s="580"/>
      <c r="W67" s="575"/>
      <c r="X67" s="574"/>
      <c r="Y67" s="575"/>
      <c r="Z67" s="575"/>
      <c r="AA67" s="575"/>
      <c r="AB67" s="576"/>
      <c r="AC67" s="576"/>
      <c r="AD67" s="577"/>
      <c r="AE67" s="578"/>
      <c r="AF67" s="577"/>
      <c r="AG67" s="578"/>
      <c r="AH67" s="578"/>
      <c r="AI67" s="578"/>
      <c r="AJ67" s="578"/>
      <c r="AK67" s="578"/>
      <c r="AL67" s="654"/>
      <c r="AM67" s="655"/>
      <c r="AN67" s="656"/>
      <c r="AO67" s="3"/>
    </row>
    <row r="68" spans="1:41" ht="18.75" customHeight="1" thickBot="1">
      <c r="B68" s="667"/>
      <c r="C68" s="227"/>
      <c r="D68" s="228"/>
      <c r="E68" s="229" t="s">
        <v>102</v>
      </c>
      <c r="F68" s="230"/>
      <c r="G68" s="231"/>
      <c r="H68" s="231"/>
      <c r="I68" s="231"/>
      <c r="J68" s="232"/>
      <c r="K68" s="234">
        <f>K62+K65</f>
        <v>3000000</v>
      </c>
      <c r="L68" s="232"/>
      <c r="M68" s="232"/>
      <c r="N68" s="232"/>
      <c r="O68" s="232"/>
      <c r="P68" s="232"/>
      <c r="Q68" s="232"/>
      <c r="R68" s="232"/>
      <c r="S68" s="233"/>
      <c r="T68" s="232"/>
      <c r="U68" s="232"/>
      <c r="V68" s="232"/>
      <c r="W68" s="232"/>
      <c r="X68" s="323"/>
      <c r="Y68" s="232"/>
      <c r="Z68" s="232"/>
      <c r="AA68" s="232"/>
      <c r="AB68" s="232"/>
      <c r="AC68" s="232"/>
      <c r="AD68" s="109"/>
      <c r="AE68" s="110"/>
      <c r="AF68" s="111"/>
      <c r="AG68" s="112"/>
      <c r="AH68" s="113"/>
      <c r="AI68" s="113"/>
      <c r="AJ68" s="113"/>
      <c r="AK68" s="114"/>
      <c r="AL68" s="232"/>
      <c r="AM68" s="351"/>
      <c r="AN68" s="333"/>
    </row>
    <row r="69" spans="1:41" ht="81" customHeight="1" thickBot="1">
      <c r="B69" s="667"/>
      <c r="C69" s="549"/>
      <c r="D69" s="75" t="s">
        <v>0</v>
      </c>
      <c r="E69" s="548" t="s">
        <v>25</v>
      </c>
      <c r="F69" s="2" t="s">
        <v>74</v>
      </c>
      <c r="G69" s="10" t="s">
        <v>58</v>
      </c>
      <c r="H69" s="10" t="s">
        <v>1</v>
      </c>
      <c r="I69" s="10" t="s">
        <v>2</v>
      </c>
      <c r="J69" s="2" t="s">
        <v>22</v>
      </c>
      <c r="K69" s="2" t="s">
        <v>100</v>
      </c>
      <c r="L69" s="2" t="s">
        <v>4</v>
      </c>
      <c r="M69" s="2" t="s">
        <v>5</v>
      </c>
      <c r="N69" s="2" t="s">
        <v>165</v>
      </c>
      <c r="O69" s="2" t="s">
        <v>151</v>
      </c>
      <c r="P69" s="2" t="s">
        <v>152</v>
      </c>
      <c r="Q69" s="2" t="s">
        <v>153</v>
      </c>
      <c r="R69" s="2" t="s">
        <v>154</v>
      </c>
      <c r="S69" s="219" t="s">
        <v>155</v>
      </c>
      <c r="T69" s="2" t="s">
        <v>156</v>
      </c>
      <c r="U69" s="2" t="s">
        <v>157</v>
      </c>
      <c r="V69" s="2" t="s">
        <v>158</v>
      </c>
      <c r="W69" s="2" t="s">
        <v>166</v>
      </c>
      <c r="X69" s="2" t="s">
        <v>137</v>
      </c>
      <c r="Y69" s="330" t="s">
        <v>159</v>
      </c>
      <c r="Z69" s="330" t="s">
        <v>160</v>
      </c>
      <c r="AA69" s="220" t="s">
        <v>161</v>
      </c>
      <c r="AB69" s="2" t="s">
        <v>162</v>
      </c>
      <c r="AC69" s="220" t="s">
        <v>135</v>
      </c>
      <c r="AD69" s="137" t="s">
        <v>163</v>
      </c>
      <c r="AE69" s="86" t="s">
        <v>6</v>
      </c>
      <c r="AF69" s="87" t="s">
        <v>13</v>
      </c>
      <c r="AG69" s="98"/>
      <c r="AH69" s="88" t="s">
        <v>26</v>
      </c>
      <c r="AI69" s="89" t="s">
        <v>9</v>
      </c>
      <c r="AJ69" s="89" t="s">
        <v>10</v>
      </c>
      <c r="AK69" s="89" t="s">
        <v>11</v>
      </c>
      <c r="AL69" s="320" t="s">
        <v>139</v>
      </c>
      <c r="AM69" s="320" t="s">
        <v>131</v>
      </c>
      <c r="AN69" s="332" t="s">
        <v>136</v>
      </c>
    </row>
    <row r="70" spans="1:41" ht="36.75" customHeight="1" thickBot="1">
      <c r="A70" s="3"/>
      <c r="B70" s="667"/>
      <c r="C70" s="222"/>
      <c r="D70" s="752" t="s">
        <v>199</v>
      </c>
      <c r="E70" s="753"/>
      <c r="F70" s="754"/>
      <c r="G70" s="218"/>
      <c r="H70" s="218"/>
      <c r="I70" s="218"/>
      <c r="J70" s="217"/>
      <c r="K70" s="217"/>
      <c r="L70" s="217"/>
      <c r="M70" s="217"/>
      <c r="N70" s="217"/>
      <c r="O70" s="217"/>
      <c r="P70" s="217"/>
      <c r="Q70" s="217"/>
      <c r="R70" s="217"/>
      <c r="S70" s="219"/>
      <c r="T70" s="217"/>
      <c r="U70" s="217"/>
      <c r="V70" s="217"/>
      <c r="W70" s="217"/>
      <c r="X70" s="322"/>
      <c r="Y70" s="220"/>
      <c r="Z70" s="220"/>
      <c r="AA70" s="321"/>
      <c r="AB70" s="220"/>
      <c r="AC70" s="223"/>
      <c r="AD70" s="212"/>
      <c r="AE70" s="213"/>
      <c r="AF70" s="7"/>
      <c r="AG70" s="214"/>
      <c r="AH70" s="215"/>
      <c r="AI70" s="215"/>
      <c r="AJ70" s="215"/>
      <c r="AK70" s="216"/>
      <c r="AL70" s="220"/>
      <c r="AM70" s="319"/>
      <c r="AN70" s="223"/>
    </row>
    <row r="71" spans="1:41" ht="17.25" customHeight="1">
      <c r="B71" s="667"/>
      <c r="C71" s="607">
        <v>1</v>
      </c>
      <c r="D71" s="633" t="s">
        <v>194</v>
      </c>
      <c r="E71" s="613" t="s">
        <v>218</v>
      </c>
      <c r="F71" s="72" t="s">
        <v>56</v>
      </c>
      <c r="G71" s="630">
        <v>3</v>
      </c>
      <c r="H71" s="626" t="s">
        <v>96</v>
      </c>
      <c r="I71" s="626" t="s">
        <v>219</v>
      </c>
      <c r="J71" s="645" t="s">
        <v>82</v>
      </c>
      <c r="K71" s="415">
        <v>6000000</v>
      </c>
      <c r="L71" s="432"/>
      <c r="M71" s="432"/>
      <c r="N71" s="415">
        <v>6000000</v>
      </c>
      <c r="O71" s="432"/>
      <c r="P71" s="432"/>
      <c r="Q71" s="433"/>
      <c r="R71" s="433"/>
      <c r="S71" s="433"/>
      <c r="T71" s="432"/>
      <c r="U71" s="432"/>
      <c r="V71" s="432"/>
      <c r="W71" s="432"/>
      <c r="X71" s="432"/>
      <c r="Y71" s="432"/>
      <c r="Z71" s="434"/>
      <c r="AA71" s="432"/>
      <c r="AB71" s="434"/>
      <c r="AC71" s="432"/>
      <c r="AD71" s="59"/>
      <c r="AE71" s="391"/>
      <c r="AF71" s="54"/>
      <c r="AG71" s="55"/>
      <c r="AH71" s="56"/>
      <c r="AI71" s="56"/>
      <c r="AJ71" s="56"/>
      <c r="AK71" s="57"/>
      <c r="AL71" s="649"/>
      <c r="AM71" s="642" t="s">
        <v>225</v>
      </c>
      <c r="AN71" s="638"/>
      <c r="AO71" s="6"/>
    </row>
    <row r="72" spans="1:41" ht="18" customHeight="1">
      <c r="B72" s="667"/>
      <c r="C72" s="608"/>
      <c r="D72" s="611"/>
      <c r="E72" s="614"/>
      <c r="F72" s="73" t="s">
        <v>64</v>
      </c>
      <c r="G72" s="620"/>
      <c r="H72" s="618"/>
      <c r="I72" s="618"/>
      <c r="J72" s="646"/>
      <c r="K72" s="422"/>
      <c r="L72" s="422"/>
      <c r="M72" s="422"/>
      <c r="N72" s="426"/>
      <c r="O72" s="426"/>
      <c r="P72" s="426"/>
      <c r="Q72" s="424"/>
      <c r="R72" s="424"/>
      <c r="S72" s="424"/>
      <c r="T72" s="422"/>
      <c r="U72" s="422"/>
      <c r="V72" s="422"/>
      <c r="W72" s="422"/>
      <c r="X72" s="422"/>
      <c r="Y72" s="422"/>
      <c r="Z72" s="422"/>
      <c r="AA72" s="422"/>
      <c r="AB72" s="422"/>
      <c r="AC72" s="422"/>
      <c r="AD72" s="109"/>
      <c r="AE72" s="110"/>
      <c r="AF72" s="111"/>
      <c r="AG72" s="112"/>
      <c r="AH72" s="113"/>
      <c r="AI72" s="113"/>
      <c r="AJ72" s="113"/>
      <c r="AK72" s="114"/>
      <c r="AL72" s="650"/>
      <c r="AM72" s="643"/>
      <c r="AN72" s="639"/>
      <c r="AO72" s="6"/>
    </row>
    <row r="73" spans="1:41" ht="18" customHeight="1" thickBot="1">
      <c r="B73" s="667"/>
      <c r="C73" s="609"/>
      <c r="D73" s="612"/>
      <c r="E73" s="615"/>
      <c r="F73" s="74" t="s">
        <v>65</v>
      </c>
      <c r="G73" s="621"/>
      <c r="H73" s="619"/>
      <c r="I73" s="619"/>
      <c r="J73" s="647"/>
      <c r="K73" s="403"/>
      <c r="L73" s="403"/>
      <c r="M73" s="403"/>
      <c r="N73" s="430"/>
      <c r="O73" s="430"/>
      <c r="P73" s="430"/>
      <c r="Q73" s="405"/>
      <c r="R73" s="405"/>
      <c r="S73" s="420"/>
      <c r="T73" s="420"/>
      <c r="U73" s="420"/>
      <c r="V73" s="420"/>
      <c r="W73" s="420"/>
      <c r="X73" s="420"/>
      <c r="Y73" s="420"/>
      <c r="Z73" s="420"/>
      <c r="AA73" s="420"/>
      <c r="AB73" s="404"/>
      <c r="AC73" s="404"/>
      <c r="AD73" s="109"/>
      <c r="AE73" s="110"/>
      <c r="AF73" s="111"/>
      <c r="AG73" s="112"/>
      <c r="AH73" s="113"/>
      <c r="AI73" s="113"/>
      <c r="AJ73" s="113"/>
      <c r="AK73" s="114"/>
      <c r="AL73" s="651"/>
      <c r="AM73" s="644"/>
      <c r="AN73" s="640"/>
      <c r="AO73" s="6"/>
    </row>
    <row r="74" spans="1:41" ht="17.25" customHeight="1">
      <c r="B74" s="667"/>
      <c r="C74" s="607">
        <v>2</v>
      </c>
      <c r="D74" s="633" t="s">
        <v>226</v>
      </c>
      <c r="E74" s="613" t="s">
        <v>227</v>
      </c>
      <c r="F74" s="72" t="s">
        <v>56</v>
      </c>
      <c r="G74" s="630">
        <v>3</v>
      </c>
      <c r="H74" s="626" t="s">
        <v>96</v>
      </c>
      <c r="I74" s="626" t="s">
        <v>219</v>
      </c>
      <c r="J74" s="604" t="s">
        <v>81</v>
      </c>
      <c r="K74" s="415" t="s">
        <v>219</v>
      </c>
      <c r="L74" s="432"/>
      <c r="M74" s="432"/>
      <c r="N74" s="415"/>
      <c r="O74" s="432"/>
      <c r="P74" s="432"/>
      <c r="Q74" s="433"/>
      <c r="R74" s="433"/>
      <c r="S74" s="433"/>
      <c r="T74" s="432"/>
      <c r="U74" s="432"/>
      <c r="V74" s="432"/>
      <c r="W74" s="432"/>
      <c r="X74" s="432"/>
      <c r="Y74" s="432"/>
      <c r="Z74" s="434"/>
      <c r="AA74" s="432"/>
      <c r="AB74" s="434"/>
      <c r="AC74" s="432"/>
      <c r="AD74" s="59"/>
      <c r="AE74" s="391"/>
      <c r="AF74" s="54"/>
      <c r="AG74" s="55"/>
      <c r="AH74" s="56"/>
      <c r="AI74" s="56"/>
      <c r="AJ74" s="56"/>
      <c r="AK74" s="57"/>
      <c r="AL74" s="649"/>
      <c r="AM74" s="642" t="s">
        <v>235</v>
      </c>
      <c r="AN74" s="638"/>
      <c r="AO74" s="6"/>
    </row>
    <row r="75" spans="1:41" ht="18" customHeight="1">
      <c r="B75" s="667"/>
      <c r="C75" s="608"/>
      <c r="D75" s="611"/>
      <c r="E75" s="614"/>
      <c r="F75" s="73" t="s">
        <v>64</v>
      </c>
      <c r="G75" s="620"/>
      <c r="H75" s="618"/>
      <c r="I75" s="618"/>
      <c r="J75" s="605"/>
      <c r="K75" s="422"/>
      <c r="L75" s="422"/>
      <c r="M75" s="422"/>
      <c r="N75" s="426"/>
      <c r="O75" s="426"/>
      <c r="P75" s="426"/>
      <c r="Q75" s="424"/>
      <c r="R75" s="424"/>
      <c r="S75" s="424"/>
      <c r="T75" s="422"/>
      <c r="U75" s="422"/>
      <c r="V75" s="422"/>
      <c r="W75" s="422"/>
      <c r="X75" s="422"/>
      <c r="Y75" s="422"/>
      <c r="Z75" s="422"/>
      <c r="AA75" s="422"/>
      <c r="AB75" s="422"/>
      <c r="AC75" s="422"/>
      <c r="AD75" s="109"/>
      <c r="AE75" s="110"/>
      <c r="AF75" s="111"/>
      <c r="AG75" s="112"/>
      <c r="AH75" s="113"/>
      <c r="AI75" s="113"/>
      <c r="AJ75" s="113"/>
      <c r="AK75" s="114"/>
      <c r="AL75" s="650"/>
      <c r="AM75" s="643"/>
      <c r="AN75" s="639"/>
      <c r="AO75" s="6"/>
    </row>
    <row r="76" spans="1:41" ht="18" customHeight="1" thickBot="1">
      <c r="B76" s="667"/>
      <c r="C76" s="609"/>
      <c r="D76" s="612"/>
      <c r="E76" s="615"/>
      <c r="F76" s="74" t="s">
        <v>65</v>
      </c>
      <c r="G76" s="621"/>
      <c r="H76" s="619"/>
      <c r="I76" s="619"/>
      <c r="J76" s="606"/>
      <c r="K76" s="403"/>
      <c r="L76" s="403"/>
      <c r="M76" s="403"/>
      <c r="N76" s="430"/>
      <c r="O76" s="430"/>
      <c r="P76" s="430"/>
      <c r="Q76" s="405"/>
      <c r="R76" s="405"/>
      <c r="S76" s="420"/>
      <c r="T76" s="420"/>
      <c r="U76" s="420"/>
      <c r="V76" s="420"/>
      <c r="W76" s="420"/>
      <c r="X76" s="420"/>
      <c r="Y76" s="420"/>
      <c r="Z76" s="420"/>
      <c r="AA76" s="420"/>
      <c r="AB76" s="404"/>
      <c r="AC76" s="404"/>
      <c r="AD76" s="109"/>
      <c r="AE76" s="110"/>
      <c r="AF76" s="111"/>
      <c r="AG76" s="112"/>
      <c r="AH76" s="113"/>
      <c r="AI76" s="113"/>
      <c r="AJ76" s="113"/>
      <c r="AK76" s="114"/>
      <c r="AL76" s="651"/>
      <c r="AM76" s="644"/>
      <c r="AN76" s="640"/>
      <c r="AO76" s="6"/>
    </row>
    <row r="77" spans="1:41" ht="18.75" customHeight="1" thickBot="1">
      <c r="B77" s="667"/>
      <c r="C77" s="227"/>
      <c r="D77" s="228"/>
      <c r="E77" s="229" t="s">
        <v>103</v>
      </c>
      <c r="F77" s="230"/>
      <c r="G77" s="231"/>
      <c r="H77" s="231"/>
      <c r="I77" s="231"/>
      <c r="J77" s="232"/>
      <c r="K77" s="234">
        <f>K71</f>
        <v>6000000</v>
      </c>
      <c r="L77" s="232"/>
      <c r="M77" s="232"/>
      <c r="N77" s="232"/>
      <c r="O77" s="232"/>
      <c r="P77" s="232"/>
      <c r="Q77" s="232"/>
      <c r="R77" s="232"/>
      <c r="S77" s="233"/>
      <c r="T77" s="232"/>
      <c r="U77" s="232"/>
      <c r="V77" s="232"/>
      <c r="W77" s="232"/>
      <c r="X77" s="323"/>
      <c r="Y77" s="232"/>
      <c r="Z77" s="232"/>
      <c r="AA77" s="232"/>
      <c r="AB77" s="232"/>
      <c r="AC77" s="232"/>
      <c r="AD77" s="109"/>
      <c r="AE77" s="110"/>
      <c r="AF77" s="111"/>
      <c r="AG77" s="112"/>
      <c r="AH77" s="113"/>
      <c r="AI77" s="113"/>
      <c r="AJ77" s="113"/>
      <c r="AK77" s="114"/>
      <c r="AL77" s="232"/>
      <c r="AM77" s="351"/>
      <c r="AN77" s="333"/>
    </row>
    <row r="78" spans="1:41" ht="94.5" customHeight="1" thickBot="1">
      <c r="B78" s="667"/>
      <c r="C78" s="75"/>
      <c r="D78" s="75" t="s">
        <v>0</v>
      </c>
      <c r="E78" s="548" t="s">
        <v>25</v>
      </c>
      <c r="F78" s="2" t="s">
        <v>74</v>
      </c>
      <c r="G78" s="10" t="s">
        <v>58</v>
      </c>
      <c r="H78" s="10" t="s">
        <v>1</v>
      </c>
      <c r="I78" s="10" t="s">
        <v>2</v>
      </c>
      <c r="J78" s="2" t="s">
        <v>22</v>
      </c>
      <c r="K78" s="2" t="s">
        <v>100</v>
      </c>
      <c r="L78" s="2" t="s">
        <v>4</v>
      </c>
      <c r="M78" s="2" t="s">
        <v>5</v>
      </c>
      <c r="N78" s="2" t="s">
        <v>165</v>
      </c>
      <c r="O78" s="2" t="s">
        <v>151</v>
      </c>
      <c r="P78" s="2" t="s">
        <v>152</v>
      </c>
      <c r="Q78" s="2" t="s">
        <v>153</v>
      </c>
      <c r="R78" s="2" t="s">
        <v>154</v>
      </c>
      <c r="S78" s="219" t="s">
        <v>155</v>
      </c>
      <c r="T78" s="2" t="s">
        <v>156</v>
      </c>
      <c r="U78" s="2" t="s">
        <v>157</v>
      </c>
      <c r="V78" s="2" t="s">
        <v>158</v>
      </c>
      <c r="W78" s="2" t="s">
        <v>166</v>
      </c>
      <c r="X78" s="2" t="s">
        <v>137</v>
      </c>
      <c r="Y78" s="330" t="s">
        <v>159</v>
      </c>
      <c r="Z78" s="330" t="s">
        <v>160</v>
      </c>
      <c r="AA78" s="220" t="s">
        <v>161</v>
      </c>
      <c r="AB78" s="2" t="s">
        <v>162</v>
      </c>
      <c r="AC78" s="220" t="s">
        <v>135</v>
      </c>
      <c r="AD78" s="137" t="s">
        <v>163</v>
      </c>
      <c r="AE78" s="86" t="s">
        <v>6</v>
      </c>
      <c r="AF78" s="87" t="s">
        <v>13</v>
      </c>
      <c r="AG78" s="98"/>
      <c r="AH78" s="88" t="s">
        <v>26</v>
      </c>
      <c r="AI78" s="89" t="s">
        <v>9</v>
      </c>
      <c r="AJ78" s="89" t="s">
        <v>10</v>
      </c>
      <c r="AK78" s="89" t="s">
        <v>11</v>
      </c>
      <c r="AL78" s="320" t="s">
        <v>139</v>
      </c>
      <c r="AM78" s="320" t="s">
        <v>131</v>
      </c>
      <c r="AN78" s="332" t="s">
        <v>136</v>
      </c>
    </row>
    <row r="79" spans="1:41" ht="36.75" customHeight="1" thickBot="1">
      <c r="B79" s="667"/>
      <c r="C79" s="553"/>
      <c r="D79" s="631" t="s">
        <v>195</v>
      </c>
      <c r="E79" s="632"/>
      <c r="F79" s="207"/>
      <c r="G79" s="208"/>
      <c r="H79" s="209"/>
      <c r="I79" s="209"/>
      <c r="J79" s="210"/>
      <c r="K79" s="210"/>
      <c r="L79" s="210"/>
      <c r="M79" s="210"/>
      <c r="N79" s="210"/>
      <c r="O79" s="210"/>
      <c r="P79" s="210"/>
      <c r="Q79" s="210"/>
      <c r="R79" s="210"/>
      <c r="S79" s="211"/>
      <c r="T79" s="210"/>
      <c r="U79" s="210"/>
      <c r="V79" s="210"/>
      <c r="W79" s="210"/>
      <c r="X79" s="324"/>
      <c r="Y79" s="210"/>
      <c r="Z79" s="210"/>
      <c r="AA79" s="210"/>
      <c r="AB79" s="210"/>
      <c r="AC79" s="210"/>
      <c r="AD79" s="109"/>
      <c r="AE79" s="110"/>
      <c r="AF79" s="111"/>
      <c r="AG79" s="112"/>
      <c r="AH79" s="113"/>
      <c r="AI79" s="113"/>
      <c r="AJ79" s="113"/>
      <c r="AK79" s="114"/>
      <c r="AL79" s="210"/>
      <c r="AM79" s="352"/>
      <c r="AN79" s="334"/>
    </row>
    <row r="80" spans="1:41" ht="18" customHeight="1">
      <c r="B80" s="667"/>
      <c r="C80" s="608">
        <v>8</v>
      </c>
      <c r="D80" s="610" t="s">
        <v>89</v>
      </c>
      <c r="E80" s="614" t="s">
        <v>83</v>
      </c>
      <c r="F80" s="120" t="s">
        <v>56</v>
      </c>
      <c r="G80" s="627">
        <v>3</v>
      </c>
      <c r="H80" s="626" t="s">
        <v>96</v>
      </c>
      <c r="I80" s="626" t="s">
        <v>97</v>
      </c>
      <c r="J80" s="604" t="s">
        <v>81</v>
      </c>
      <c r="K80" s="436">
        <v>99500</v>
      </c>
      <c r="L80" s="421"/>
      <c r="M80" s="421"/>
      <c r="N80" s="436"/>
      <c r="O80" s="421"/>
      <c r="P80" s="421"/>
      <c r="Q80" s="437"/>
      <c r="R80" s="425"/>
      <c r="S80" s="427"/>
      <c r="T80" s="421"/>
      <c r="U80" s="421"/>
      <c r="V80" s="421"/>
      <c r="W80" s="438"/>
      <c r="X80" s="427"/>
      <c r="Y80" s="439"/>
      <c r="Z80" s="440"/>
      <c r="AA80" s="441"/>
      <c r="AB80" s="441">
        <v>43556</v>
      </c>
      <c r="AC80" s="441">
        <v>44377</v>
      </c>
      <c r="AD80" s="109"/>
      <c r="AE80" s="110"/>
      <c r="AF80" s="111"/>
      <c r="AG80" s="112"/>
      <c r="AH80" s="113"/>
      <c r="AI80" s="113"/>
      <c r="AJ80" s="113"/>
      <c r="AK80" s="114"/>
      <c r="AL80" s="735"/>
      <c r="AM80" s="642"/>
      <c r="AN80" s="663"/>
    </row>
    <row r="81" spans="2:40" ht="18" customHeight="1">
      <c r="B81" s="667"/>
      <c r="C81" s="608"/>
      <c r="D81" s="611"/>
      <c r="E81" s="614"/>
      <c r="F81" s="73" t="s">
        <v>64</v>
      </c>
      <c r="G81" s="616"/>
      <c r="H81" s="618"/>
      <c r="I81" s="618"/>
      <c r="J81" s="605"/>
      <c r="K81" s="442"/>
      <c r="L81" s="422"/>
      <c r="M81" s="422"/>
      <c r="N81" s="426"/>
      <c r="O81" s="422"/>
      <c r="P81" s="422"/>
      <c r="Q81" s="421"/>
      <c r="R81" s="421"/>
      <c r="S81" s="424"/>
      <c r="T81" s="422"/>
      <c r="U81" s="422"/>
      <c r="V81" s="422"/>
      <c r="W81" s="422"/>
      <c r="X81" s="428"/>
      <c r="Y81" s="421"/>
      <c r="Z81" s="426"/>
      <c r="AA81" s="443"/>
      <c r="AB81" s="426"/>
      <c r="AC81" s="426"/>
      <c r="AD81" s="109"/>
      <c r="AE81" s="110"/>
      <c r="AF81" s="111"/>
      <c r="AG81" s="112"/>
      <c r="AH81" s="113"/>
      <c r="AI81" s="113"/>
      <c r="AJ81" s="113"/>
      <c r="AK81" s="114"/>
      <c r="AL81" s="736"/>
      <c r="AM81" s="643"/>
      <c r="AN81" s="664"/>
    </row>
    <row r="82" spans="2:40" ht="23.25" customHeight="1" thickBot="1">
      <c r="B82" s="667"/>
      <c r="C82" s="609"/>
      <c r="D82" s="612"/>
      <c r="E82" s="615"/>
      <c r="F82" s="74" t="s">
        <v>65</v>
      </c>
      <c r="G82" s="617"/>
      <c r="H82" s="619"/>
      <c r="I82" s="619"/>
      <c r="J82" s="606"/>
      <c r="K82" s="516">
        <v>50526.45</v>
      </c>
      <c r="L82" s="403"/>
      <c r="M82" s="403"/>
      <c r="N82" s="444"/>
      <c r="O82" s="403"/>
      <c r="P82" s="403"/>
      <c r="Q82" s="405"/>
      <c r="R82" s="404"/>
      <c r="S82" s="405"/>
      <c r="T82" s="403"/>
      <c r="U82" s="403"/>
      <c r="V82" s="403"/>
      <c r="W82" s="403"/>
      <c r="X82" s="427"/>
      <c r="Y82" s="445"/>
      <c r="Z82" s="446"/>
      <c r="AA82" s="404"/>
      <c r="AB82" s="404"/>
      <c r="AC82" s="404"/>
      <c r="AD82" s="109"/>
      <c r="AE82" s="110"/>
      <c r="AF82" s="111"/>
      <c r="AG82" s="112"/>
      <c r="AH82" s="113"/>
      <c r="AI82" s="113"/>
      <c r="AJ82" s="113"/>
      <c r="AK82" s="114"/>
      <c r="AL82" s="737"/>
      <c r="AM82" s="644"/>
      <c r="AN82" s="665"/>
    </row>
    <row r="83" spans="2:40" ht="18" customHeight="1">
      <c r="B83" s="667"/>
      <c r="C83" s="607">
        <v>9</v>
      </c>
      <c r="D83" s="610" t="s">
        <v>90</v>
      </c>
      <c r="E83" s="613" t="s">
        <v>84</v>
      </c>
      <c r="F83" s="72" t="s">
        <v>56</v>
      </c>
      <c r="G83" s="627">
        <v>3</v>
      </c>
      <c r="H83" s="626" t="s">
        <v>96</v>
      </c>
      <c r="I83" s="626" t="s">
        <v>97</v>
      </c>
      <c r="J83" s="604" t="s">
        <v>81</v>
      </c>
      <c r="K83" s="447">
        <v>70000</v>
      </c>
      <c r="L83" s="432"/>
      <c r="M83" s="432"/>
      <c r="N83" s="447"/>
      <c r="O83" s="432"/>
      <c r="P83" s="432"/>
      <c r="Q83" s="437"/>
      <c r="R83" s="425"/>
      <c r="S83" s="433"/>
      <c r="T83" s="432"/>
      <c r="U83" s="432"/>
      <c r="V83" s="432"/>
      <c r="W83" s="448"/>
      <c r="X83" s="433"/>
      <c r="Y83" s="439"/>
      <c r="Z83" s="449"/>
      <c r="AA83" s="425"/>
      <c r="AB83" s="441">
        <v>43556</v>
      </c>
      <c r="AC83" s="441">
        <v>44377</v>
      </c>
      <c r="AD83" s="109"/>
      <c r="AE83" s="110"/>
      <c r="AF83" s="111"/>
      <c r="AG83" s="112"/>
      <c r="AH83" s="113"/>
      <c r="AI83" s="113"/>
      <c r="AJ83" s="113"/>
      <c r="AK83" s="114"/>
      <c r="AL83" s="721"/>
      <c r="AM83" s="642"/>
      <c r="AN83" s="663"/>
    </row>
    <row r="84" spans="2:40" ht="18" customHeight="1">
      <c r="B84" s="667"/>
      <c r="C84" s="608"/>
      <c r="D84" s="611"/>
      <c r="E84" s="614"/>
      <c r="F84" s="73" t="s">
        <v>64</v>
      </c>
      <c r="G84" s="616"/>
      <c r="H84" s="618"/>
      <c r="I84" s="618"/>
      <c r="J84" s="605"/>
      <c r="K84" s="442"/>
      <c r="L84" s="422"/>
      <c r="M84" s="422"/>
      <c r="N84" s="426"/>
      <c r="O84" s="422"/>
      <c r="P84" s="422"/>
      <c r="Q84" s="421"/>
      <c r="R84" s="421"/>
      <c r="S84" s="424"/>
      <c r="T84" s="422"/>
      <c r="U84" s="422"/>
      <c r="V84" s="422"/>
      <c r="W84" s="422"/>
      <c r="X84" s="428"/>
      <c r="Y84" s="429"/>
      <c r="Z84" s="429"/>
      <c r="AA84" s="450"/>
      <c r="AB84" s="426"/>
      <c r="AC84" s="426"/>
      <c r="AD84" s="109"/>
      <c r="AE84" s="110"/>
      <c r="AF84" s="111"/>
      <c r="AG84" s="112"/>
      <c r="AH84" s="113"/>
      <c r="AI84" s="113"/>
      <c r="AJ84" s="113"/>
      <c r="AK84" s="114"/>
      <c r="AL84" s="722"/>
      <c r="AM84" s="643"/>
      <c r="AN84" s="664"/>
    </row>
    <row r="85" spans="2:40" ht="25.5" customHeight="1" thickBot="1">
      <c r="B85" s="667"/>
      <c r="C85" s="609"/>
      <c r="D85" s="612"/>
      <c r="E85" s="615"/>
      <c r="F85" s="74" t="s">
        <v>65</v>
      </c>
      <c r="G85" s="617"/>
      <c r="H85" s="619"/>
      <c r="I85" s="619"/>
      <c r="J85" s="606"/>
      <c r="K85" s="516">
        <v>30877.74</v>
      </c>
      <c r="L85" s="403"/>
      <c r="M85" s="403"/>
      <c r="N85" s="444"/>
      <c r="O85" s="403"/>
      <c r="P85" s="403"/>
      <c r="Q85" s="405"/>
      <c r="R85" s="404"/>
      <c r="S85" s="405"/>
      <c r="T85" s="403"/>
      <c r="U85" s="403"/>
      <c r="V85" s="403"/>
      <c r="W85" s="403"/>
      <c r="X85" s="427"/>
      <c r="Y85" s="445"/>
      <c r="Z85" s="446"/>
      <c r="AA85" s="404"/>
      <c r="AB85" s="404"/>
      <c r="AC85" s="404"/>
      <c r="AD85" s="109"/>
      <c r="AE85" s="110"/>
      <c r="AF85" s="111"/>
      <c r="AG85" s="112"/>
      <c r="AH85" s="113"/>
      <c r="AI85" s="113"/>
      <c r="AJ85" s="113"/>
      <c r="AK85" s="114"/>
      <c r="AL85" s="723"/>
      <c r="AM85" s="644"/>
      <c r="AN85" s="665"/>
    </row>
    <row r="86" spans="2:40" ht="18" customHeight="1">
      <c r="B86" s="667"/>
      <c r="C86" s="607">
        <v>10</v>
      </c>
      <c r="D86" s="610" t="s">
        <v>91</v>
      </c>
      <c r="E86" s="613" t="s">
        <v>85</v>
      </c>
      <c r="F86" s="72" t="s">
        <v>56</v>
      </c>
      <c r="G86" s="627">
        <v>3</v>
      </c>
      <c r="H86" s="626" t="s">
        <v>96</v>
      </c>
      <c r="I86" s="630" t="s">
        <v>97</v>
      </c>
      <c r="J86" s="604" t="s">
        <v>81</v>
      </c>
      <c r="K86" s="447">
        <v>70000</v>
      </c>
      <c r="L86" s="451"/>
      <c r="M86" s="452"/>
      <c r="N86" s="447"/>
      <c r="O86" s="453"/>
      <c r="P86" s="454"/>
      <c r="Q86" s="453"/>
      <c r="R86" s="453"/>
      <c r="S86" s="455"/>
      <c r="T86" s="453"/>
      <c r="U86" s="453"/>
      <c r="V86" s="453"/>
      <c r="W86" s="453"/>
      <c r="X86" s="455"/>
      <c r="Y86" s="438"/>
      <c r="Z86" s="431"/>
      <c r="AA86" s="441"/>
      <c r="AB86" s="441">
        <v>43556</v>
      </c>
      <c r="AC86" s="441">
        <v>44377</v>
      </c>
      <c r="AD86" s="59"/>
      <c r="AE86" s="53"/>
      <c r="AF86" s="54"/>
      <c r="AG86" s="55"/>
      <c r="AH86" s="56"/>
      <c r="AI86" s="56"/>
      <c r="AJ86" s="56"/>
      <c r="AK86" s="57"/>
      <c r="AL86" s="652"/>
      <c r="AM86" s="642"/>
      <c r="AN86" s="663"/>
    </row>
    <row r="87" spans="2:40" ht="18" customHeight="1">
      <c r="B87" s="667"/>
      <c r="C87" s="608"/>
      <c r="D87" s="611"/>
      <c r="E87" s="614"/>
      <c r="F87" s="73" t="s">
        <v>64</v>
      </c>
      <c r="G87" s="616"/>
      <c r="H87" s="618"/>
      <c r="I87" s="620"/>
      <c r="J87" s="605"/>
      <c r="K87" s="456"/>
      <c r="L87" s="410"/>
      <c r="M87" s="411"/>
      <c r="N87" s="411"/>
      <c r="O87" s="413"/>
      <c r="P87" s="457"/>
      <c r="Q87" s="458"/>
      <c r="R87" s="458"/>
      <c r="S87" s="400"/>
      <c r="T87" s="413"/>
      <c r="U87" s="413"/>
      <c r="V87" s="413"/>
      <c r="W87" s="413"/>
      <c r="X87" s="400"/>
      <c r="Y87" s="414"/>
      <c r="Z87" s="398"/>
      <c r="AA87" s="443"/>
      <c r="AB87" s="398"/>
      <c r="AC87" s="398"/>
      <c r="AD87" s="60"/>
      <c r="AE87" s="51"/>
      <c r="AF87" s="48"/>
      <c r="AG87" s="49"/>
      <c r="AH87" s="50"/>
      <c r="AI87" s="50"/>
      <c r="AJ87" s="50"/>
      <c r="AK87" s="58"/>
      <c r="AL87" s="653"/>
      <c r="AM87" s="643"/>
      <c r="AN87" s="664"/>
    </row>
    <row r="88" spans="2:40" ht="25.5" customHeight="1" thickBot="1">
      <c r="B88" s="667"/>
      <c r="C88" s="609"/>
      <c r="D88" s="612"/>
      <c r="E88" s="615"/>
      <c r="F88" s="74" t="s">
        <v>65</v>
      </c>
      <c r="G88" s="617"/>
      <c r="H88" s="619"/>
      <c r="I88" s="621"/>
      <c r="J88" s="606"/>
      <c r="K88" s="587">
        <v>30877.74</v>
      </c>
      <c r="L88" s="460"/>
      <c r="M88" s="461"/>
      <c r="N88" s="462"/>
      <c r="O88" s="463"/>
      <c r="P88" s="463"/>
      <c r="Q88" s="463"/>
      <c r="R88" s="463"/>
      <c r="S88" s="407"/>
      <c r="T88" s="463"/>
      <c r="U88" s="463"/>
      <c r="V88" s="463"/>
      <c r="W88" s="463"/>
      <c r="X88" s="423"/>
      <c r="Y88" s="445"/>
      <c r="Z88" s="440"/>
      <c r="AA88" s="441"/>
      <c r="AB88" s="404"/>
      <c r="AC88" s="404"/>
      <c r="AD88" s="60"/>
      <c r="AE88" s="51"/>
      <c r="AF88" s="48"/>
      <c r="AG88" s="49"/>
      <c r="AH88" s="50"/>
      <c r="AI88" s="50"/>
      <c r="AJ88" s="50"/>
      <c r="AK88" s="58"/>
      <c r="AL88" s="724"/>
      <c r="AM88" s="644"/>
      <c r="AN88" s="665"/>
    </row>
    <row r="89" spans="2:40" ht="18" customHeight="1">
      <c r="B89" s="667"/>
      <c r="C89" s="607">
        <v>11</v>
      </c>
      <c r="D89" s="610" t="s">
        <v>92</v>
      </c>
      <c r="E89" s="613" t="s">
        <v>86</v>
      </c>
      <c r="F89" s="72" t="s">
        <v>56</v>
      </c>
      <c r="G89" s="627">
        <v>3</v>
      </c>
      <c r="H89" s="626" t="s">
        <v>96</v>
      </c>
      <c r="I89" s="630" t="s">
        <v>97</v>
      </c>
      <c r="J89" s="604" t="s">
        <v>81</v>
      </c>
      <c r="K89" s="447">
        <v>70000</v>
      </c>
      <c r="L89" s="451"/>
      <c r="M89" s="452"/>
      <c r="N89" s="447"/>
      <c r="O89" s="453"/>
      <c r="P89" s="454"/>
      <c r="Q89" s="437"/>
      <c r="R89" s="425"/>
      <c r="S89" s="455"/>
      <c r="T89" s="453"/>
      <c r="U89" s="453"/>
      <c r="V89" s="453"/>
      <c r="W89" s="453"/>
      <c r="X89" s="455"/>
      <c r="Y89" s="464"/>
      <c r="Z89" s="449"/>
      <c r="AA89" s="455"/>
      <c r="AB89" s="431">
        <v>43556</v>
      </c>
      <c r="AC89" s="438">
        <v>44377</v>
      </c>
      <c r="AD89" s="59"/>
      <c r="AE89" s="53"/>
      <c r="AF89" s="54"/>
      <c r="AG89" s="55"/>
      <c r="AH89" s="56"/>
      <c r="AI89" s="56"/>
      <c r="AJ89" s="56"/>
      <c r="AK89" s="57"/>
      <c r="AL89" s="725"/>
      <c r="AM89" s="642"/>
      <c r="AN89" s="663"/>
    </row>
    <row r="90" spans="2:40" ht="18" customHeight="1">
      <c r="B90" s="667"/>
      <c r="C90" s="608"/>
      <c r="D90" s="611"/>
      <c r="E90" s="614"/>
      <c r="F90" s="73" t="s">
        <v>64</v>
      </c>
      <c r="G90" s="616"/>
      <c r="H90" s="618"/>
      <c r="I90" s="620"/>
      <c r="J90" s="605"/>
      <c r="K90" s="456"/>
      <c r="L90" s="410"/>
      <c r="M90" s="411"/>
      <c r="N90" s="411"/>
      <c r="O90" s="413"/>
      <c r="P90" s="457"/>
      <c r="Q90" s="458"/>
      <c r="R90" s="458"/>
      <c r="S90" s="400"/>
      <c r="T90" s="413"/>
      <c r="U90" s="413"/>
      <c r="V90" s="413"/>
      <c r="W90" s="413"/>
      <c r="X90" s="400"/>
      <c r="Y90" s="414"/>
      <c r="Z90" s="398"/>
      <c r="AA90" s="450"/>
      <c r="AB90" s="465"/>
      <c r="AC90" s="398"/>
      <c r="AD90" s="60"/>
      <c r="AE90" s="51"/>
      <c r="AF90" s="48"/>
      <c r="AG90" s="49"/>
      <c r="AH90" s="50"/>
      <c r="AI90" s="50"/>
      <c r="AJ90" s="50"/>
      <c r="AK90" s="58"/>
      <c r="AL90" s="726"/>
      <c r="AM90" s="643"/>
      <c r="AN90" s="664"/>
    </row>
    <row r="91" spans="2:40" ht="24.75" customHeight="1" thickBot="1">
      <c r="B91" s="667"/>
      <c r="C91" s="609"/>
      <c r="D91" s="612"/>
      <c r="E91" s="615"/>
      <c r="F91" s="74" t="s">
        <v>65</v>
      </c>
      <c r="G91" s="617"/>
      <c r="H91" s="619"/>
      <c r="I91" s="621"/>
      <c r="J91" s="606"/>
      <c r="K91" s="587">
        <v>37193.85</v>
      </c>
      <c r="L91" s="460"/>
      <c r="M91" s="461"/>
      <c r="N91" s="444"/>
      <c r="O91" s="463"/>
      <c r="P91" s="463"/>
      <c r="Q91" s="405"/>
      <c r="R91" s="404"/>
      <c r="S91" s="407"/>
      <c r="T91" s="463"/>
      <c r="U91" s="463"/>
      <c r="V91" s="463"/>
      <c r="W91" s="463"/>
      <c r="X91" s="423"/>
      <c r="Y91" s="407"/>
      <c r="Z91" s="463"/>
      <c r="AA91" s="407"/>
      <c r="AB91" s="407"/>
      <c r="AC91" s="404"/>
      <c r="AD91" s="335"/>
      <c r="AE91" s="336"/>
      <c r="AF91" s="337"/>
      <c r="AG91" s="338"/>
      <c r="AH91" s="339"/>
      <c r="AI91" s="339"/>
      <c r="AJ91" s="339"/>
      <c r="AK91" s="340"/>
      <c r="AL91" s="727"/>
      <c r="AM91" s="644"/>
      <c r="AN91" s="665"/>
    </row>
    <row r="92" spans="2:40" ht="18" customHeight="1">
      <c r="B92" s="667"/>
      <c r="C92" s="608">
        <v>12</v>
      </c>
      <c r="D92" s="610" t="s">
        <v>93</v>
      </c>
      <c r="E92" s="614" t="s">
        <v>87</v>
      </c>
      <c r="F92" s="120" t="s">
        <v>56</v>
      </c>
      <c r="G92" s="627">
        <v>3</v>
      </c>
      <c r="H92" s="626" t="s">
        <v>96</v>
      </c>
      <c r="I92" s="630" t="s">
        <v>97</v>
      </c>
      <c r="J92" s="604" t="s">
        <v>81</v>
      </c>
      <c r="K92" s="447">
        <v>70000</v>
      </c>
      <c r="L92" s="466"/>
      <c r="M92" s="467"/>
      <c r="N92" s="447"/>
      <c r="O92" s="458"/>
      <c r="P92" s="468"/>
      <c r="Q92" s="453"/>
      <c r="R92" s="453"/>
      <c r="S92" s="423"/>
      <c r="T92" s="458"/>
      <c r="U92" s="458"/>
      <c r="V92" s="458"/>
      <c r="W92" s="453"/>
      <c r="X92" s="455"/>
      <c r="Y92" s="469"/>
      <c r="Z92" s="470"/>
      <c r="AA92" s="455"/>
      <c r="AB92" s="441">
        <v>43556</v>
      </c>
      <c r="AC92" s="441">
        <v>44377</v>
      </c>
      <c r="AD92" s="109"/>
      <c r="AE92" s="164"/>
      <c r="AF92" s="111"/>
      <c r="AG92" s="112"/>
      <c r="AH92" s="113"/>
      <c r="AI92" s="113"/>
      <c r="AJ92" s="113"/>
      <c r="AK92" s="114"/>
      <c r="AL92" s="652"/>
      <c r="AM92" s="642"/>
      <c r="AN92" s="663"/>
    </row>
    <row r="93" spans="2:40" ht="18" customHeight="1">
      <c r="B93" s="667"/>
      <c r="C93" s="608"/>
      <c r="D93" s="611"/>
      <c r="E93" s="614"/>
      <c r="F93" s="73" t="s">
        <v>64</v>
      </c>
      <c r="G93" s="616"/>
      <c r="H93" s="618"/>
      <c r="I93" s="620"/>
      <c r="J93" s="605"/>
      <c r="K93" s="456"/>
      <c r="L93" s="410"/>
      <c r="M93" s="411"/>
      <c r="N93" s="411"/>
      <c r="O93" s="413"/>
      <c r="P93" s="457"/>
      <c r="Q93" s="458"/>
      <c r="R93" s="458"/>
      <c r="S93" s="400"/>
      <c r="T93" s="413"/>
      <c r="U93" s="413"/>
      <c r="V93" s="413"/>
      <c r="W93" s="413"/>
      <c r="X93" s="400"/>
      <c r="Y93" s="414"/>
      <c r="Z93" s="398"/>
      <c r="AA93" s="450"/>
      <c r="AB93" s="398"/>
      <c r="AC93" s="398"/>
      <c r="AD93" s="341"/>
      <c r="AE93" s="342"/>
      <c r="AF93" s="121"/>
      <c r="AG93" s="343"/>
      <c r="AH93" s="344"/>
      <c r="AI93" s="344"/>
      <c r="AJ93" s="344"/>
      <c r="AK93" s="345"/>
      <c r="AL93" s="653"/>
      <c r="AM93" s="643"/>
      <c r="AN93" s="664"/>
    </row>
    <row r="94" spans="2:40" ht="18" customHeight="1" thickBot="1">
      <c r="B94" s="667"/>
      <c r="C94" s="609"/>
      <c r="D94" s="612"/>
      <c r="E94" s="615"/>
      <c r="F94" s="74" t="s">
        <v>65</v>
      </c>
      <c r="G94" s="617"/>
      <c r="H94" s="619"/>
      <c r="I94" s="621"/>
      <c r="J94" s="606"/>
      <c r="K94" s="587">
        <v>35614.620000000003</v>
      </c>
      <c r="L94" s="460"/>
      <c r="M94" s="461"/>
      <c r="N94" s="462"/>
      <c r="O94" s="463"/>
      <c r="P94" s="463"/>
      <c r="Q94" s="463"/>
      <c r="R94" s="463"/>
      <c r="S94" s="407"/>
      <c r="T94" s="463"/>
      <c r="U94" s="463"/>
      <c r="V94" s="463"/>
      <c r="W94" s="463"/>
      <c r="X94" s="407"/>
      <c r="Y94" s="407"/>
      <c r="Z94" s="472"/>
      <c r="AA94" s="471"/>
      <c r="AB94" s="471"/>
      <c r="AC94" s="441"/>
      <c r="AD94" s="297"/>
      <c r="AE94" s="346"/>
      <c r="AF94" s="297"/>
      <c r="AG94" s="347"/>
      <c r="AH94" s="347"/>
      <c r="AI94" s="347"/>
      <c r="AJ94" s="347"/>
      <c r="AK94" s="347"/>
      <c r="AL94" s="724"/>
      <c r="AM94" s="644"/>
      <c r="AN94" s="665"/>
    </row>
    <row r="95" spans="2:40" ht="18" customHeight="1">
      <c r="B95" s="667"/>
      <c r="C95" s="607">
        <v>13</v>
      </c>
      <c r="D95" s="610" t="s">
        <v>94</v>
      </c>
      <c r="E95" s="613" t="s">
        <v>88</v>
      </c>
      <c r="F95" s="72" t="s">
        <v>56</v>
      </c>
      <c r="G95" s="627">
        <v>3</v>
      </c>
      <c r="H95" s="626" t="s">
        <v>96</v>
      </c>
      <c r="I95" s="630" t="s">
        <v>97</v>
      </c>
      <c r="J95" s="604" t="s">
        <v>81</v>
      </c>
      <c r="K95" s="412">
        <v>41000</v>
      </c>
      <c r="L95" s="466"/>
      <c r="M95" s="467"/>
      <c r="N95" s="412"/>
      <c r="O95" s="458">
        <v>43178</v>
      </c>
      <c r="P95" s="468">
        <v>43185</v>
      </c>
      <c r="Q95" s="437">
        <v>43187</v>
      </c>
      <c r="R95" s="425">
        <v>43201</v>
      </c>
      <c r="S95" s="423">
        <v>43203</v>
      </c>
      <c r="T95" s="458"/>
      <c r="U95" s="458"/>
      <c r="V95" s="458"/>
      <c r="W95" s="453"/>
      <c r="X95" s="455"/>
      <c r="Y95" s="586">
        <v>43210</v>
      </c>
      <c r="Z95" s="449"/>
      <c r="AA95" s="455">
        <v>43214</v>
      </c>
      <c r="AB95" s="455">
        <v>43220</v>
      </c>
      <c r="AC95" s="455">
        <v>44377</v>
      </c>
      <c r="AD95" s="109"/>
      <c r="AE95" s="164"/>
      <c r="AF95" s="111"/>
      <c r="AG95" s="112"/>
      <c r="AH95" s="113"/>
      <c r="AI95" s="113"/>
      <c r="AJ95" s="113"/>
      <c r="AK95" s="114"/>
      <c r="AL95" s="652"/>
      <c r="AM95" s="642"/>
      <c r="AN95" s="663"/>
    </row>
    <row r="96" spans="2:40" ht="18" customHeight="1">
      <c r="B96" s="667"/>
      <c r="C96" s="608"/>
      <c r="D96" s="611"/>
      <c r="E96" s="614"/>
      <c r="F96" s="73" t="s">
        <v>64</v>
      </c>
      <c r="G96" s="616"/>
      <c r="H96" s="618"/>
      <c r="I96" s="620"/>
      <c r="J96" s="605"/>
      <c r="K96" s="456"/>
      <c r="L96" s="410"/>
      <c r="M96" s="411"/>
      <c r="N96" s="411"/>
      <c r="O96" s="413">
        <v>43242</v>
      </c>
      <c r="P96" s="457">
        <v>43249</v>
      </c>
      <c r="Q96" s="458">
        <v>43250</v>
      </c>
      <c r="R96" s="458">
        <v>43264</v>
      </c>
      <c r="S96" s="400">
        <v>43269</v>
      </c>
      <c r="T96" s="413"/>
      <c r="U96" s="413"/>
      <c r="V96" s="413"/>
      <c r="W96" s="413"/>
      <c r="X96" s="473"/>
      <c r="Y96" s="586">
        <v>43276</v>
      </c>
      <c r="Z96" s="398"/>
      <c r="AA96" s="450">
        <v>43279</v>
      </c>
      <c r="AB96" s="465">
        <v>43283</v>
      </c>
      <c r="AC96" s="465"/>
      <c r="AD96" s="341"/>
      <c r="AE96" s="342"/>
      <c r="AF96" s="121"/>
      <c r="AG96" s="343"/>
      <c r="AH96" s="344"/>
      <c r="AI96" s="344"/>
      <c r="AJ96" s="344"/>
      <c r="AK96" s="345"/>
      <c r="AL96" s="653"/>
      <c r="AM96" s="643"/>
      <c r="AN96" s="664"/>
    </row>
    <row r="97" spans="2:40" ht="18" customHeight="1" thickBot="1">
      <c r="B97" s="667"/>
      <c r="C97" s="609"/>
      <c r="D97" s="612"/>
      <c r="E97" s="615"/>
      <c r="F97" s="74" t="s">
        <v>65</v>
      </c>
      <c r="G97" s="617"/>
      <c r="H97" s="619"/>
      <c r="I97" s="621"/>
      <c r="J97" s="606"/>
      <c r="K97" s="459"/>
      <c r="L97" s="460"/>
      <c r="M97" s="461"/>
      <c r="N97" s="462"/>
      <c r="O97" s="463"/>
      <c r="P97" s="463"/>
      <c r="Q97" s="405"/>
      <c r="R97" s="404"/>
      <c r="S97" s="407"/>
      <c r="T97" s="463"/>
      <c r="U97" s="463"/>
      <c r="V97" s="463"/>
      <c r="W97" s="463"/>
      <c r="X97" s="407"/>
      <c r="Y97" s="407"/>
      <c r="Z97" s="404"/>
      <c r="AA97" s="407"/>
      <c r="AB97" s="407"/>
      <c r="AC97" s="404"/>
      <c r="AD97" s="297"/>
      <c r="AE97" s="346"/>
      <c r="AF97" s="297"/>
      <c r="AG97" s="347"/>
      <c r="AH97" s="347"/>
      <c r="AI97" s="347"/>
      <c r="AJ97" s="347"/>
      <c r="AK97" s="347"/>
      <c r="AL97" s="724"/>
      <c r="AM97" s="644"/>
      <c r="AN97" s="665"/>
    </row>
    <row r="98" spans="2:40" ht="18" customHeight="1">
      <c r="B98" s="667"/>
      <c r="C98" s="607">
        <v>14</v>
      </c>
      <c r="D98" s="610" t="s">
        <v>95</v>
      </c>
      <c r="E98" s="613" t="s">
        <v>214</v>
      </c>
      <c r="F98" s="72" t="s">
        <v>56</v>
      </c>
      <c r="G98" s="627">
        <v>3</v>
      </c>
      <c r="H98" s="626" t="s">
        <v>96</v>
      </c>
      <c r="I98" s="630" t="s">
        <v>97</v>
      </c>
      <c r="J98" s="604" t="s">
        <v>81</v>
      </c>
      <c r="K98" s="412">
        <v>80000</v>
      </c>
      <c r="L98" s="466"/>
      <c r="M98" s="467"/>
      <c r="N98" s="412"/>
      <c r="O98" s="458">
        <v>43178</v>
      </c>
      <c r="P98" s="468">
        <v>43185</v>
      </c>
      <c r="Q98" s="437">
        <v>43187</v>
      </c>
      <c r="R98" s="425">
        <v>43201</v>
      </c>
      <c r="S98" s="423">
        <v>43203</v>
      </c>
      <c r="T98" s="458"/>
      <c r="U98" s="458"/>
      <c r="V98" s="458"/>
      <c r="W98" s="453"/>
      <c r="X98" s="455"/>
      <c r="Y98" s="586">
        <v>43210</v>
      </c>
      <c r="Z98" s="449"/>
      <c r="AA98" s="455">
        <v>43210</v>
      </c>
      <c r="AB98" s="455">
        <v>43220</v>
      </c>
      <c r="AC98" s="455">
        <v>44377</v>
      </c>
      <c r="AD98" s="109"/>
      <c r="AE98" s="164"/>
      <c r="AF98" s="111"/>
      <c r="AG98" s="112"/>
      <c r="AH98" s="113"/>
      <c r="AI98" s="113"/>
      <c r="AJ98" s="113"/>
      <c r="AK98" s="114"/>
      <c r="AL98" s="652"/>
      <c r="AM98" s="642"/>
      <c r="AN98" s="663"/>
    </row>
    <row r="99" spans="2:40" ht="18" customHeight="1">
      <c r="B99" s="667"/>
      <c r="C99" s="608"/>
      <c r="D99" s="611"/>
      <c r="E99" s="614"/>
      <c r="F99" s="73" t="s">
        <v>64</v>
      </c>
      <c r="G99" s="616"/>
      <c r="H99" s="618"/>
      <c r="I99" s="620"/>
      <c r="J99" s="605"/>
      <c r="K99" s="456"/>
      <c r="L99" s="410"/>
      <c r="M99" s="411"/>
      <c r="N99" s="411"/>
      <c r="O99" s="413">
        <v>43242</v>
      </c>
      <c r="P99" s="457">
        <v>43249</v>
      </c>
      <c r="Q99" s="458">
        <v>43250</v>
      </c>
      <c r="R99" s="458">
        <v>43264</v>
      </c>
      <c r="S99" s="400">
        <v>43269</v>
      </c>
      <c r="T99" s="413"/>
      <c r="U99" s="413"/>
      <c r="V99" s="413"/>
      <c r="W99" s="413"/>
      <c r="X99" s="473"/>
      <c r="Y99" s="586">
        <v>43276</v>
      </c>
      <c r="Z99" s="398"/>
      <c r="AA99" s="450">
        <v>43279</v>
      </c>
      <c r="AB99" s="465">
        <v>43283</v>
      </c>
      <c r="AC99" s="465"/>
      <c r="AD99" s="341"/>
      <c r="AE99" s="342"/>
      <c r="AF99" s="121"/>
      <c r="AG99" s="343"/>
      <c r="AH99" s="344"/>
      <c r="AI99" s="344"/>
      <c r="AJ99" s="344"/>
      <c r="AK99" s="345"/>
      <c r="AL99" s="653"/>
      <c r="AM99" s="643"/>
      <c r="AN99" s="664"/>
    </row>
    <row r="100" spans="2:40" ht="18" customHeight="1" thickBot="1">
      <c r="B100" s="667"/>
      <c r="C100" s="609"/>
      <c r="D100" s="612"/>
      <c r="E100" s="615"/>
      <c r="F100" s="74" t="s">
        <v>65</v>
      </c>
      <c r="G100" s="617"/>
      <c r="H100" s="619"/>
      <c r="I100" s="621"/>
      <c r="J100" s="606"/>
      <c r="K100" s="459"/>
      <c r="L100" s="460"/>
      <c r="M100" s="461"/>
      <c r="N100" s="462"/>
      <c r="O100" s="463"/>
      <c r="P100" s="463"/>
      <c r="Q100" s="405"/>
      <c r="R100" s="404"/>
      <c r="S100" s="407"/>
      <c r="T100" s="463"/>
      <c r="U100" s="463"/>
      <c r="V100" s="463"/>
      <c r="W100" s="463"/>
      <c r="X100" s="407"/>
      <c r="Y100" s="407"/>
      <c r="Z100" s="404"/>
      <c r="AA100" s="407"/>
      <c r="AB100" s="407"/>
      <c r="AC100" s="404"/>
      <c r="AD100" s="297"/>
      <c r="AE100" s="346"/>
      <c r="AF100" s="297"/>
      <c r="AG100" s="347"/>
      <c r="AH100" s="347"/>
      <c r="AI100" s="347"/>
      <c r="AJ100" s="347"/>
      <c r="AK100" s="347"/>
      <c r="AL100" s="724"/>
      <c r="AM100" s="644"/>
      <c r="AN100" s="665"/>
    </row>
    <row r="101" spans="2:40" ht="18" customHeight="1">
      <c r="B101" s="667"/>
      <c r="C101" s="607">
        <v>15</v>
      </c>
      <c r="D101" s="610" t="s">
        <v>230</v>
      </c>
      <c r="E101" s="613" t="s">
        <v>221</v>
      </c>
      <c r="F101" s="72" t="s">
        <v>56</v>
      </c>
      <c r="G101" s="627">
        <v>3</v>
      </c>
      <c r="H101" s="626" t="s">
        <v>96</v>
      </c>
      <c r="I101" s="630" t="s">
        <v>97</v>
      </c>
      <c r="J101" s="604" t="s">
        <v>81</v>
      </c>
      <c r="K101" s="412">
        <v>42400</v>
      </c>
      <c r="L101" s="466"/>
      <c r="M101" s="467"/>
      <c r="N101" s="467"/>
      <c r="O101" s="458"/>
      <c r="P101" s="468"/>
      <c r="Q101" s="437"/>
      <c r="R101" s="437"/>
      <c r="S101" s="437"/>
      <c r="T101" s="474"/>
      <c r="U101" s="474"/>
      <c r="V101" s="474"/>
      <c r="W101" s="474"/>
      <c r="X101" s="455"/>
      <c r="Y101" s="455"/>
      <c r="Z101" s="449"/>
      <c r="AA101" s="455"/>
      <c r="AB101" s="455"/>
      <c r="AC101" s="455"/>
      <c r="AD101" s="109"/>
      <c r="AE101" s="164"/>
      <c r="AF101" s="111"/>
      <c r="AG101" s="112"/>
      <c r="AH101" s="113"/>
      <c r="AI101" s="113"/>
      <c r="AJ101" s="113"/>
      <c r="AK101" s="114"/>
      <c r="AL101" s="652"/>
      <c r="AM101" s="638"/>
      <c r="AN101" s="657"/>
    </row>
    <row r="102" spans="2:40" ht="18" customHeight="1">
      <c r="B102" s="667"/>
      <c r="C102" s="608"/>
      <c r="D102" s="611"/>
      <c r="E102" s="614"/>
      <c r="F102" s="73" t="s">
        <v>64</v>
      </c>
      <c r="G102" s="616"/>
      <c r="H102" s="618"/>
      <c r="I102" s="620"/>
      <c r="J102" s="605"/>
      <c r="K102" s="456"/>
      <c r="L102" s="410"/>
      <c r="M102" s="411"/>
      <c r="N102" s="411"/>
      <c r="O102" s="413"/>
      <c r="P102" s="457"/>
      <c r="Q102" s="458"/>
      <c r="R102" s="458"/>
      <c r="S102" s="423"/>
      <c r="T102" s="458"/>
      <c r="U102" s="458"/>
      <c r="V102" s="458"/>
      <c r="W102" s="458"/>
      <c r="X102" s="475"/>
      <c r="Y102" s="475"/>
      <c r="Z102" s="465"/>
      <c r="AA102" s="465"/>
      <c r="AB102" s="465"/>
      <c r="AC102" s="465"/>
      <c r="AD102" s="60"/>
      <c r="AE102" s="51"/>
      <c r="AF102" s="48"/>
      <c r="AG102" s="49"/>
      <c r="AH102" s="50"/>
      <c r="AI102" s="50"/>
      <c r="AJ102" s="50"/>
      <c r="AK102" s="58"/>
      <c r="AL102" s="653"/>
      <c r="AM102" s="639"/>
      <c r="AN102" s="658"/>
    </row>
    <row r="103" spans="2:40" ht="18" customHeight="1" thickBot="1">
      <c r="B103" s="667"/>
      <c r="C103" s="609"/>
      <c r="D103" s="612"/>
      <c r="E103" s="615"/>
      <c r="F103" s="74" t="s">
        <v>65</v>
      </c>
      <c r="G103" s="617"/>
      <c r="H103" s="619"/>
      <c r="I103" s="621"/>
      <c r="J103" s="606"/>
      <c r="K103" s="459"/>
      <c r="L103" s="460"/>
      <c r="M103" s="461"/>
      <c r="N103" s="461"/>
      <c r="O103" s="463"/>
      <c r="P103" s="463"/>
      <c r="Q103" s="463"/>
      <c r="R103" s="463"/>
      <c r="S103" s="407"/>
      <c r="T103" s="463"/>
      <c r="U103" s="463"/>
      <c r="V103" s="463"/>
      <c r="W103" s="463"/>
      <c r="X103" s="476"/>
      <c r="Y103" s="477"/>
      <c r="Z103" s="463"/>
      <c r="AA103" s="463"/>
      <c r="AB103" s="463"/>
      <c r="AC103" s="463"/>
      <c r="AD103" s="60"/>
      <c r="AE103" s="51"/>
      <c r="AF103" s="48"/>
      <c r="AG103" s="49"/>
      <c r="AH103" s="50"/>
      <c r="AI103" s="50"/>
      <c r="AJ103" s="50"/>
      <c r="AK103" s="58"/>
      <c r="AL103" s="724"/>
      <c r="AM103" s="640"/>
      <c r="AN103" s="659"/>
    </row>
    <row r="104" spans="2:40" ht="18" customHeight="1">
      <c r="B104" s="667"/>
      <c r="C104" s="608">
        <v>16</v>
      </c>
      <c r="D104" s="610" t="s">
        <v>229</v>
      </c>
      <c r="E104" s="614" t="s">
        <v>197</v>
      </c>
      <c r="F104" s="120" t="s">
        <v>56</v>
      </c>
      <c r="G104" s="616">
        <v>3</v>
      </c>
      <c r="H104" s="618" t="s">
        <v>96</v>
      </c>
      <c r="I104" s="620" t="s">
        <v>104</v>
      </c>
      <c r="J104" s="604" t="s">
        <v>81</v>
      </c>
      <c r="K104" s="412">
        <v>30000</v>
      </c>
      <c r="L104" s="466"/>
      <c r="M104" s="467"/>
      <c r="N104" s="467"/>
      <c r="O104" s="458"/>
      <c r="P104" s="468"/>
      <c r="Q104" s="458"/>
      <c r="R104" s="478"/>
      <c r="S104" s="423"/>
      <c r="T104" s="458"/>
      <c r="U104" s="458"/>
      <c r="V104" s="458"/>
      <c r="W104" s="458"/>
      <c r="X104" s="475"/>
      <c r="Y104" s="475"/>
      <c r="Z104" s="397"/>
      <c r="AA104" s="537"/>
      <c r="AB104" s="537"/>
      <c r="AC104" s="478"/>
      <c r="AD104" s="109"/>
      <c r="AE104" s="164"/>
      <c r="AF104" s="111"/>
      <c r="AG104" s="112"/>
      <c r="AH104" s="113"/>
      <c r="AI104" s="113"/>
      <c r="AJ104" s="113"/>
      <c r="AK104" s="114"/>
      <c r="AL104" s="653"/>
      <c r="AM104" s="728"/>
      <c r="AN104" s="658"/>
    </row>
    <row r="105" spans="2:40" ht="18" customHeight="1">
      <c r="B105" s="667"/>
      <c r="C105" s="608"/>
      <c r="D105" s="611"/>
      <c r="E105" s="614"/>
      <c r="F105" s="73" t="s">
        <v>64</v>
      </c>
      <c r="G105" s="616"/>
      <c r="H105" s="618"/>
      <c r="I105" s="620"/>
      <c r="J105" s="605"/>
      <c r="K105" s="456"/>
      <c r="L105" s="410"/>
      <c r="M105" s="411"/>
      <c r="N105" s="411"/>
      <c r="O105" s="413"/>
      <c r="P105" s="457"/>
      <c r="Q105" s="413"/>
      <c r="R105" s="413"/>
      <c r="S105" s="400"/>
      <c r="T105" s="413"/>
      <c r="U105" s="413"/>
      <c r="V105" s="413"/>
      <c r="W105" s="413"/>
      <c r="X105" s="414"/>
      <c r="Y105" s="414"/>
      <c r="Z105" s="465"/>
      <c r="AA105" s="465"/>
      <c r="AB105" s="398"/>
      <c r="AC105" s="398"/>
      <c r="AD105" s="60"/>
      <c r="AE105" s="51"/>
      <c r="AF105" s="48"/>
      <c r="AG105" s="49"/>
      <c r="AH105" s="50"/>
      <c r="AI105" s="50"/>
      <c r="AJ105" s="50"/>
      <c r="AK105" s="58"/>
      <c r="AL105" s="653"/>
      <c r="AM105" s="728"/>
      <c r="AN105" s="658"/>
    </row>
    <row r="106" spans="2:40" ht="24.75" customHeight="1" thickBot="1">
      <c r="B106" s="667"/>
      <c r="C106" s="609"/>
      <c r="D106" s="612"/>
      <c r="E106" s="615"/>
      <c r="F106" s="74" t="s">
        <v>65</v>
      </c>
      <c r="G106" s="617"/>
      <c r="H106" s="619"/>
      <c r="I106" s="621"/>
      <c r="J106" s="606"/>
      <c r="K106" s="459"/>
      <c r="L106" s="460"/>
      <c r="M106" s="461"/>
      <c r="N106" s="516"/>
      <c r="O106" s="463"/>
      <c r="P106" s="463"/>
      <c r="Q106" s="463"/>
      <c r="R106" s="463"/>
      <c r="S106" s="407"/>
      <c r="T106" s="463"/>
      <c r="U106" s="463"/>
      <c r="V106" s="463"/>
      <c r="W106" s="463"/>
      <c r="X106" s="476"/>
      <c r="Y106" s="477"/>
      <c r="Z106" s="463"/>
      <c r="AA106" s="463"/>
      <c r="AB106" s="463"/>
      <c r="AC106" s="509"/>
      <c r="AD106" s="60"/>
      <c r="AE106" s="51"/>
      <c r="AF106" s="48"/>
      <c r="AG106" s="49"/>
      <c r="AH106" s="50"/>
      <c r="AI106" s="50"/>
      <c r="AJ106" s="50"/>
      <c r="AK106" s="58"/>
      <c r="AL106" s="724"/>
      <c r="AM106" s="729"/>
      <c r="AN106" s="659"/>
    </row>
    <row r="107" spans="2:40" ht="18" customHeight="1">
      <c r="B107" s="667"/>
      <c r="C107" s="607">
        <v>16.100000000000001</v>
      </c>
      <c r="D107" s="668" t="s">
        <v>203</v>
      </c>
      <c r="E107" s="613" t="s">
        <v>220</v>
      </c>
      <c r="F107" s="120" t="s">
        <v>56</v>
      </c>
      <c r="G107" s="627">
        <v>3</v>
      </c>
      <c r="H107" s="626" t="s">
        <v>96</v>
      </c>
      <c r="I107" s="626" t="s">
        <v>105</v>
      </c>
      <c r="J107" s="743" t="s">
        <v>81</v>
      </c>
      <c r="K107" s="436">
        <v>55000</v>
      </c>
      <c r="L107" s="421"/>
      <c r="M107" s="421"/>
      <c r="N107" s="436">
        <v>55000</v>
      </c>
      <c r="O107" s="438">
        <v>43164</v>
      </c>
      <c r="P107" s="438">
        <v>43171</v>
      </c>
      <c r="Q107" s="438">
        <v>43173</v>
      </c>
      <c r="R107" s="438">
        <v>43187</v>
      </c>
      <c r="S107" s="427">
        <v>43193</v>
      </c>
      <c r="T107" s="438">
        <v>43200</v>
      </c>
      <c r="U107" s="438">
        <v>43193</v>
      </c>
      <c r="V107" s="438">
        <v>43200</v>
      </c>
      <c r="W107" s="438">
        <v>43202</v>
      </c>
      <c r="X107" s="438">
        <v>43216</v>
      </c>
      <c r="Y107" s="438">
        <v>43223</v>
      </c>
      <c r="Z107" s="438">
        <v>43230</v>
      </c>
      <c r="AA107" s="438">
        <v>43231</v>
      </c>
      <c r="AB107" s="438">
        <v>43235</v>
      </c>
      <c r="AC107" s="435">
        <v>44256</v>
      </c>
      <c r="AD107" s="109"/>
      <c r="AE107" s="110"/>
      <c r="AF107" s="111"/>
      <c r="AG107" s="112"/>
      <c r="AH107" s="113"/>
      <c r="AI107" s="113"/>
      <c r="AJ107" s="113"/>
      <c r="AK107" s="114"/>
      <c r="AL107" s="735"/>
      <c r="AM107" s="362"/>
      <c r="AN107" s="663"/>
    </row>
    <row r="108" spans="2:40" ht="18" customHeight="1">
      <c r="B108" s="667"/>
      <c r="C108" s="608"/>
      <c r="D108" s="669"/>
      <c r="E108" s="614"/>
      <c r="F108" s="73" t="s">
        <v>64</v>
      </c>
      <c r="G108" s="616"/>
      <c r="H108" s="618"/>
      <c r="I108" s="618"/>
      <c r="J108" s="744"/>
      <c r="K108" s="442"/>
      <c r="L108" s="422"/>
      <c r="M108" s="422"/>
      <c r="N108" s="442"/>
      <c r="O108" s="441">
        <v>43529</v>
      </c>
      <c r="P108" s="441">
        <v>43536</v>
      </c>
      <c r="Q108" s="441">
        <v>43538</v>
      </c>
      <c r="R108" s="441">
        <v>43552</v>
      </c>
      <c r="S108" s="424">
        <v>43558</v>
      </c>
      <c r="T108" s="441">
        <v>43565</v>
      </c>
      <c r="U108" s="441">
        <v>43558</v>
      </c>
      <c r="V108" s="441">
        <v>43565</v>
      </c>
      <c r="W108" s="441">
        <v>43567</v>
      </c>
      <c r="X108" s="441">
        <v>43581</v>
      </c>
      <c r="Y108" s="441">
        <v>43588</v>
      </c>
      <c r="Z108" s="441">
        <v>43595</v>
      </c>
      <c r="AA108" s="441">
        <v>43598</v>
      </c>
      <c r="AB108" s="441">
        <v>43600</v>
      </c>
      <c r="AC108" s="441"/>
      <c r="AD108" s="109"/>
      <c r="AE108" s="110"/>
      <c r="AF108" s="111"/>
      <c r="AG108" s="112"/>
      <c r="AH108" s="113"/>
      <c r="AI108" s="113"/>
      <c r="AJ108" s="113"/>
      <c r="AK108" s="114"/>
      <c r="AL108" s="736"/>
      <c r="AM108" s="564"/>
      <c r="AN108" s="664"/>
    </row>
    <row r="109" spans="2:40" ht="28.5" customHeight="1" thickBot="1">
      <c r="B109" s="667"/>
      <c r="C109" s="608"/>
      <c r="D109" s="669"/>
      <c r="E109" s="614"/>
      <c r="F109" s="547" t="s">
        <v>65</v>
      </c>
      <c r="G109" s="616"/>
      <c r="H109" s="618"/>
      <c r="I109" s="618"/>
      <c r="J109" s="744"/>
      <c r="K109" s="442"/>
      <c r="L109" s="422"/>
      <c r="M109" s="422"/>
      <c r="N109" s="422"/>
      <c r="O109" s="441"/>
      <c r="P109" s="441"/>
      <c r="Q109" s="441"/>
      <c r="R109" s="404"/>
      <c r="S109" s="405"/>
      <c r="T109" s="404"/>
      <c r="U109" s="405"/>
      <c r="V109" s="404"/>
      <c r="W109" s="404"/>
      <c r="X109" s="404"/>
      <c r="Y109" s="403"/>
      <c r="Z109" s="403"/>
      <c r="AA109" s="403"/>
      <c r="AB109" s="403"/>
      <c r="AC109" s="403"/>
      <c r="AD109" s="115"/>
      <c r="AE109" s="116"/>
      <c r="AF109" s="7"/>
      <c r="AG109" s="117"/>
      <c r="AH109" s="118"/>
      <c r="AI109" s="118"/>
      <c r="AJ109" s="118"/>
      <c r="AK109" s="119"/>
      <c r="AL109" s="736"/>
      <c r="AM109" s="384"/>
      <c r="AN109" s="664"/>
    </row>
    <row r="110" spans="2:40" ht="18" customHeight="1">
      <c r="B110" s="667"/>
      <c r="C110" s="607">
        <v>17.2</v>
      </c>
      <c r="D110" s="633" t="s">
        <v>196</v>
      </c>
      <c r="E110" s="613" t="s">
        <v>202</v>
      </c>
      <c r="F110" s="72" t="s">
        <v>56</v>
      </c>
      <c r="G110" s="627">
        <v>3</v>
      </c>
      <c r="H110" s="626" t="s">
        <v>96</v>
      </c>
      <c r="I110" s="630" t="s">
        <v>105</v>
      </c>
      <c r="J110" s="743" t="s">
        <v>81</v>
      </c>
      <c r="K110" s="518">
        <v>50000</v>
      </c>
      <c r="L110" s="141"/>
      <c r="M110" s="140"/>
      <c r="N110" s="518">
        <v>50000</v>
      </c>
      <c r="O110" s="453">
        <v>43040</v>
      </c>
      <c r="P110" s="453">
        <v>43047</v>
      </c>
      <c r="Q110" s="453">
        <v>43049</v>
      </c>
      <c r="R110" s="425">
        <v>43063</v>
      </c>
      <c r="S110" s="425">
        <v>43070</v>
      </c>
      <c r="T110" s="425">
        <v>43077</v>
      </c>
      <c r="U110" s="425">
        <v>43070</v>
      </c>
      <c r="V110" s="425">
        <v>43077</v>
      </c>
      <c r="W110" s="425">
        <v>43081</v>
      </c>
      <c r="X110" s="425">
        <v>43096</v>
      </c>
      <c r="Y110" s="425">
        <v>43109</v>
      </c>
      <c r="Z110" s="425">
        <v>43116</v>
      </c>
      <c r="AA110" s="425">
        <v>43118</v>
      </c>
      <c r="AB110" s="425">
        <v>43122</v>
      </c>
      <c r="AC110" s="425">
        <v>44378</v>
      </c>
      <c r="AD110" s="296"/>
      <c r="AE110" s="522"/>
      <c r="AF110" s="296"/>
      <c r="AG110" s="523"/>
      <c r="AH110" s="523"/>
      <c r="AI110" s="523"/>
      <c r="AJ110" s="523"/>
      <c r="AK110" s="523"/>
      <c r="AL110" s="735"/>
      <c r="AM110" s="638"/>
      <c r="AN110" s="657"/>
    </row>
    <row r="111" spans="2:40" ht="18" customHeight="1">
      <c r="B111" s="667"/>
      <c r="C111" s="608"/>
      <c r="D111" s="611"/>
      <c r="E111" s="614"/>
      <c r="F111" s="73" t="s">
        <v>64</v>
      </c>
      <c r="G111" s="616"/>
      <c r="H111" s="618"/>
      <c r="I111" s="620"/>
      <c r="J111" s="744"/>
      <c r="K111" s="153"/>
      <c r="L111" s="138"/>
      <c r="M111" s="133"/>
      <c r="N111" s="524"/>
      <c r="O111" s="458">
        <v>43473</v>
      </c>
      <c r="P111" s="458">
        <v>43479</v>
      </c>
      <c r="Q111" s="458">
        <v>43480</v>
      </c>
      <c r="R111" s="458">
        <v>43494</v>
      </c>
      <c r="S111" s="458">
        <v>43497</v>
      </c>
      <c r="T111" s="458">
        <v>43501</v>
      </c>
      <c r="U111" s="458">
        <v>43497</v>
      </c>
      <c r="V111" s="458">
        <v>43501</v>
      </c>
      <c r="W111" s="458">
        <v>43502</v>
      </c>
      <c r="X111" s="458">
        <v>43516</v>
      </c>
      <c r="Y111" s="458">
        <v>43523</v>
      </c>
      <c r="Z111" s="458">
        <v>43528</v>
      </c>
      <c r="AA111" s="458">
        <v>43532</v>
      </c>
      <c r="AB111" s="458">
        <v>43544</v>
      </c>
      <c r="AC111" s="438">
        <v>44378</v>
      </c>
      <c r="AD111" s="206"/>
      <c r="AE111" s="525"/>
      <c r="AF111" s="206"/>
      <c r="AG111" s="526"/>
      <c r="AH111" s="526"/>
      <c r="AI111" s="526"/>
      <c r="AJ111" s="526"/>
      <c r="AK111" s="526"/>
      <c r="AL111" s="736"/>
      <c r="AM111" s="639"/>
      <c r="AN111" s="658"/>
    </row>
    <row r="112" spans="2:40" ht="18" customHeight="1" thickBot="1">
      <c r="B112" s="667"/>
      <c r="C112" s="609"/>
      <c r="D112" s="612"/>
      <c r="E112" s="615"/>
      <c r="F112" s="74" t="s">
        <v>65</v>
      </c>
      <c r="G112" s="617"/>
      <c r="H112" s="619"/>
      <c r="I112" s="621"/>
      <c r="J112" s="745"/>
      <c r="K112" s="546"/>
      <c r="L112" s="201"/>
      <c r="M112" s="132"/>
      <c r="N112" s="462"/>
      <c r="O112" s="202"/>
      <c r="P112" s="420"/>
      <c r="Q112" s="463"/>
      <c r="R112" s="202"/>
      <c r="S112" s="203"/>
      <c r="T112" s="420"/>
      <c r="U112" s="420"/>
      <c r="V112" s="420"/>
      <c r="W112" s="202"/>
      <c r="X112" s="202"/>
      <c r="Y112" s="202"/>
      <c r="Z112" s="420"/>
      <c r="AA112" s="420"/>
      <c r="AB112" s="202"/>
      <c r="AC112" s="202"/>
      <c r="AD112" s="297"/>
      <c r="AE112" s="346"/>
      <c r="AF112" s="297"/>
      <c r="AG112" s="347"/>
      <c r="AH112" s="347"/>
      <c r="AI112" s="347"/>
      <c r="AJ112" s="347"/>
      <c r="AK112" s="347"/>
      <c r="AL112" s="737"/>
      <c r="AM112" s="640"/>
      <c r="AN112" s="659"/>
    </row>
    <row r="113" spans="1:40" ht="18.75" customHeight="1" thickBot="1">
      <c r="B113" s="667"/>
      <c r="C113" s="227"/>
      <c r="D113" s="228"/>
      <c r="E113" s="521" t="s">
        <v>198</v>
      </c>
      <c r="F113" s="230"/>
      <c r="G113" s="231"/>
      <c r="H113" s="231"/>
      <c r="I113" s="231"/>
      <c r="J113" s="232"/>
      <c r="K113" s="234">
        <f>K80+K83+K86+K89+K92+K95+K98+K101+K104+K107+K110</f>
        <v>677900</v>
      </c>
      <c r="L113" s="232"/>
      <c r="M113" s="232"/>
      <c r="N113" s="232"/>
      <c r="O113" s="232"/>
      <c r="P113" s="232"/>
      <c r="Q113" s="232"/>
      <c r="R113" s="232"/>
      <c r="S113" s="233"/>
      <c r="T113" s="232"/>
      <c r="U113" s="232"/>
      <c r="V113" s="232"/>
      <c r="W113" s="232"/>
      <c r="X113" s="323"/>
      <c r="Y113" s="232"/>
      <c r="Z113" s="232"/>
      <c r="AA113" s="232"/>
      <c r="AB113" s="232"/>
      <c r="AC113" s="232"/>
      <c r="AD113" s="109"/>
      <c r="AE113" s="110"/>
      <c r="AF113" s="111"/>
      <c r="AG113" s="112"/>
      <c r="AH113" s="113"/>
      <c r="AI113" s="113"/>
      <c r="AJ113" s="113"/>
      <c r="AK113" s="114"/>
      <c r="AL113" s="232"/>
      <c r="AM113" s="351"/>
      <c r="AN113" s="333"/>
    </row>
    <row r="114" spans="1:40" s="3" customFormat="1" ht="31.5" customHeight="1">
      <c r="A114" s="1"/>
      <c r="C114" s="290"/>
      <c r="D114" s="291"/>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89"/>
      <c r="AA114" s="293"/>
      <c r="AB114" s="289"/>
      <c r="AC114" s="293"/>
      <c r="AD114" s="293"/>
      <c r="AG114" s="730" t="s">
        <v>8</v>
      </c>
      <c r="AH114" s="730"/>
      <c r="AI114" s="730"/>
      <c r="AJ114" s="730"/>
      <c r="AK114" s="730"/>
    </row>
    <row r="115" spans="1:40" s="3" customFormat="1" ht="31.5" customHeight="1" thickBot="1">
      <c r="A115" s="1"/>
      <c r="C115" s="290"/>
      <c r="D115" s="291"/>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89"/>
      <c r="AA115" s="293"/>
      <c r="AB115" s="289"/>
      <c r="AC115" s="293"/>
      <c r="AD115" s="293"/>
      <c r="AG115" s="225"/>
      <c r="AH115" s="225"/>
      <c r="AI115" s="225"/>
      <c r="AJ115" s="225"/>
      <c r="AK115" s="225"/>
    </row>
    <row r="116" spans="1:40" s="6" customFormat="1" ht="112.5" customHeight="1" thickBot="1">
      <c r="A116" s="3"/>
      <c r="B116" s="9" t="s">
        <v>23</v>
      </c>
      <c r="C116" s="75"/>
      <c r="D116" s="75" t="s">
        <v>0</v>
      </c>
      <c r="E116" s="205" t="s">
        <v>24</v>
      </c>
      <c r="F116" s="76"/>
      <c r="G116" s="10" t="s">
        <v>58</v>
      </c>
      <c r="H116" s="10" t="s">
        <v>1</v>
      </c>
      <c r="I116" s="10" t="s">
        <v>2</v>
      </c>
      <c r="J116" s="10" t="s">
        <v>22</v>
      </c>
      <c r="K116" s="136" t="s">
        <v>100</v>
      </c>
      <c r="L116" s="136" t="s">
        <v>4</v>
      </c>
      <c r="M116" s="136" t="s">
        <v>5</v>
      </c>
      <c r="N116" s="136" t="s">
        <v>169</v>
      </c>
      <c r="O116" s="136" t="s">
        <v>167</v>
      </c>
      <c r="P116" s="136" t="s">
        <v>168</v>
      </c>
      <c r="Q116" s="136" t="s">
        <v>18</v>
      </c>
      <c r="R116" s="191" t="s">
        <v>19</v>
      </c>
      <c r="S116" s="136" t="s">
        <v>20</v>
      </c>
      <c r="T116" s="136" t="s">
        <v>21</v>
      </c>
      <c r="U116" s="142" t="s">
        <v>29</v>
      </c>
      <c r="V116" s="136" t="s">
        <v>170</v>
      </c>
      <c r="W116" s="136" t="s">
        <v>171</v>
      </c>
      <c r="X116" s="177" t="s">
        <v>172</v>
      </c>
      <c r="Y116" s="320" t="s">
        <v>62</v>
      </c>
      <c r="Z116" s="320" t="s">
        <v>173</v>
      </c>
      <c r="AA116" s="378"/>
      <c r="AB116" s="379"/>
      <c r="AC116" s="380"/>
      <c r="AD116" s="86" t="s">
        <v>6</v>
      </c>
      <c r="AE116" s="87" t="s">
        <v>13</v>
      </c>
      <c r="AF116" s="42"/>
      <c r="AG116" s="88" t="s">
        <v>26</v>
      </c>
      <c r="AH116" s="89" t="s">
        <v>9</v>
      </c>
      <c r="AI116" s="89" t="s">
        <v>10</v>
      </c>
      <c r="AJ116" s="89" t="s">
        <v>11</v>
      </c>
      <c r="AK116" s="90" t="s">
        <v>12</v>
      </c>
    </row>
    <row r="117" spans="1:40" s="6" customFormat="1" ht="16.5" customHeight="1" thickBot="1">
      <c r="A117" s="3"/>
      <c r="B117" s="681" t="s">
        <v>59</v>
      </c>
      <c r="C117" s="600">
        <v>1</v>
      </c>
      <c r="D117" s="602" t="s">
        <v>212</v>
      </c>
      <c r="E117" s="624" t="s">
        <v>174</v>
      </c>
      <c r="F117" s="72" t="s">
        <v>56</v>
      </c>
      <c r="G117" s="748">
        <v>2</v>
      </c>
      <c r="H117" s="741"/>
      <c r="I117" s="741"/>
      <c r="J117" s="622" t="s">
        <v>82</v>
      </c>
      <c r="K117" s="746">
        <v>40000</v>
      </c>
      <c r="L117" s="479"/>
      <c r="M117" s="479"/>
      <c r="N117" s="518">
        <v>40000</v>
      </c>
      <c r="O117" s="582"/>
      <c r="P117" s="480"/>
      <c r="Q117" s="480"/>
      <c r="R117" s="480"/>
      <c r="S117" s="481"/>
      <c r="T117" s="480"/>
      <c r="U117" s="480"/>
      <c r="V117" s="480"/>
      <c r="W117" s="480"/>
      <c r="X117" s="366"/>
      <c r="Y117" s="369"/>
      <c r="Z117" s="531"/>
      <c r="AA117" s="378"/>
      <c r="AB117" s="379"/>
      <c r="AC117" s="380"/>
      <c r="AD117" s="212"/>
      <c r="AE117" s="213"/>
      <c r="AF117" s="91"/>
      <c r="AG117" s="214"/>
      <c r="AH117" s="215"/>
      <c r="AI117" s="215"/>
      <c r="AJ117" s="215"/>
      <c r="AK117" s="216"/>
    </row>
    <row r="118" spans="1:40" s="6" customFormat="1" ht="16.5" customHeight="1" thickBot="1">
      <c r="A118" s="3"/>
      <c r="B118" s="682"/>
      <c r="C118" s="601"/>
      <c r="D118" s="603"/>
      <c r="E118" s="625"/>
      <c r="F118" s="73" t="s">
        <v>64</v>
      </c>
      <c r="G118" s="749"/>
      <c r="H118" s="742"/>
      <c r="I118" s="742"/>
      <c r="J118" s="623"/>
      <c r="K118" s="747"/>
      <c r="L118" s="479"/>
      <c r="M118" s="479"/>
      <c r="N118" s="482"/>
      <c r="O118" s="482"/>
      <c r="P118" s="482"/>
      <c r="Q118" s="482"/>
      <c r="R118" s="482"/>
      <c r="S118" s="483"/>
      <c r="T118" s="482"/>
      <c r="U118" s="482"/>
      <c r="V118" s="482"/>
      <c r="W118" s="482"/>
      <c r="X118" s="370"/>
      <c r="Y118" s="371"/>
      <c r="Z118" s="532"/>
      <c r="AA118" s="378"/>
      <c r="AB118" s="379"/>
      <c r="AC118" s="380"/>
      <c r="AD118" s="212"/>
      <c r="AE118" s="213"/>
      <c r="AF118" s="91"/>
      <c r="AG118" s="214"/>
      <c r="AH118" s="215"/>
      <c r="AI118" s="215"/>
      <c r="AJ118" s="215"/>
      <c r="AK118" s="216"/>
    </row>
    <row r="119" spans="1:40" s="6" customFormat="1" ht="16.5" customHeight="1" thickBot="1">
      <c r="A119" s="3"/>
      <c r="B119" s="682"/>
      <c r="C119" s="601"/>
      <c r="D119" s="603"/>
      <c r="E119" s="625"/>
      <c r="F119" s="517" t="s">
        <v>65</v>
      </c>
      <c r="G119" s="749"/>
      <c r="H119" s="742"/>
      <c r="I119" s="742"/>
      <c r="J119" s="623"/>
      <c r="K119" s="747"/>
      <c r="L119" s="480"/>
      <c r="M119" s="480"/>
      <c r="N119" s="508"/>
      <c r="O119" s="507"/>
      <c r="P119" s="507"/>
      <c r="Q119" s="486"/>
      <c r="R119" s="486"/>
      <c r="S119" s="487"/>
      <c r="T119" s="486"/>
      <c r="U119" s="486"/>
      <c r="V119" s="507"/>
      <c r="W119" s="507"/>
      <c r="X119" s="505"/>
      <c r="Y119" s="530"/>
      <c r="Z119" s="533"/>
      <c r="AA119" s="378"/>
      <c r="AB119" s="379"/>
      <c r="AC119" s="380"/>
      <c r="AD119" s="212"/>
      <c r="AE119" s="213"/>
      <c r="AF119" s="91"/>
      <c r="AG119" s="214"/>
      <c r="AH119" s="215"/>
      <c r="AI119" s="215"/>
      <c r="AJ119" s="215"/>
      <c r="AK119" s="216"/>
    </row>
    <row r="120" spans="1:40" s="6" customFormat="1" ht="18" customHeight="1" thickBot="1">
      <c r="A120" s="3"/>
      <c r="B120" s="682"/>
      <c r="C120" s="600">
        <v>2</v>
      </c>
      <c r="D120" s="602" t="s">
        <v>200</v>
      </c>
      <c r="E120" s="624" t="s">
        <v>98</v>
      </c>
      <c r="F120" s="72" t="s">
        <v>56</v>
      </c>
      <c r="G120" s="748">
        <v>2</v>
      </c>
      <c r="H120" s="741"/>
      <c r="I120" s="741"/>
      <c r="J120" s="622" t="s">
        <v>82</v>
      </c>
      <c r="K120" s="746">
        <v>40000</v>
      </c>
      <c r="L120" s="479"/>
      <c r="M120" s="479"/>
      <c r="N120" s="518">
        <v>40000</v>
      </c>
      <c r="O120" s="480"/>
      <c r="P120" s="480"/>
      <c r="Q120" s="480"/>
      <c r="R120" s="480"/>
      <c r="S120" s="481"/>
      <c r="T120" s="480"/>
      <c r="U120" s="480"/>
      <c r="V120" s="480"/>
      <c r="W120" s="480"/>
      <c r="X120" s="366"/>
      <c r="Y120" s="369"/>
      <c r="Z120" s="374"/>
      <c r="AA120" s="378"/>
      <c r="AB120" s="379"/>
      <c r="AC120" s="380"/>
      <c r="AD120" s="212"/>
      <c r="AE120" s="213"/>
      <c r="AF120" s="91"/>
      <c r="AG120" s="214"/>
      <c r="AH120" s="215"/>
      <c r="AI120" s="215"/>
      <c r="AJ120" s="215"/>
      <c r="AK120" s="216"/>
    </row>
    <row r="121" spans="1:40" s="6" customFormat="1" ht="18" customHeight="1" thickBot="1">
      <c r="A121" s="3"/>
      <c r="B121" s="682"/>
      <c r="C121" s="601"/>
      <c r="D121" s="603"/>
      <c r="E121" s="625"/>
      <c r="F121" s="73" t="s">
        <v>64</v>
      </c>
      <c r="G121" s="749"/>
      <c r="H121" s="742"/>
      <c r="I121" s="742"/>
      <c r="J121" s="623"/>
      <c r="K121" s="747"/>
      <c r="L121" s="479"/>
      <c r="M121" s="479"/>
      <c r="N121" s="485"/>
      <c r="O121" s="482"/>
      <c r="P121" s="482"/>
      <c r="Q121" s="482"/>
      <c r="R121" s="482"/>
      <c r="S121" s="483"/>
      <c r="T121" s="482"/>
      <c r="U121" s="482"/>
      <c r="V121" s="482"/>
      <c r="W121" s="482"/>
      <c r="X121" s="370"/>
      <c r="Y121" s="371"/>
      <c r="Z121" s="375"/>
      <c r="AA121" s="378"/>
      <c r="AB121" s="379"/>
      <c r="AC121" s="380"/>
      <c r="AD121" s="212"/>
      <c r="AE121" s="213"/>
      <c r="AF121" s="91"/>
      <c r="AG121" s="214"/>
      <c r="AH121" s="215"/>
      <c r="AI121" s="215"/>
      <c r="AJ121" s="215"/>
      <c r="AK121" s="216"/>
    </row>
    <row r="122" spans="1:40" s="6" customFormat="1" ht="22.9" customHeight="1" thickBot="1">
      <c r="A122" s="3"/>
      <c r="B122" s="682"/>
      <c r="C122" s="601"/>
      <c r="D122" s="603"/>
      <c r="E122" s="625"/>
      <c r="F122" s="73" t="s">
        <v>65</v>
      </c>
      <c r="G122" s="749"/>
      <c r="H122" s="742"/>
      <c r="I122" s="742"/>
      <c r="J122" s="623"/>
      <c r="K122" s="747"/>
      <c r="L122" s="479"/>
      <c r="M122" s="479"/>
      <c r="N122" s="534"/>
      <c r="O122" s="536"/>
      <c r="P122" s="536"/>
      <c r="Q122" s="557"/>
      <c r="R122" s="557"/>
      <c r="S122" s="557"/>
      <c r="T122" s="557"/>
      <c r="U122" s="557"/>
      <c r="V122" s="535"/>
      <c r="W122" s="535"/>
      <c r="X122" s="558"/>
      <c r="Y122" s="559"/>
      <c r="Z122" s="560"/>
      <c r="AA122" s="378"/>
      <c r="AB122" s="379"/>
      <c r="AC122" s="380"/>
      <c r="AD122" s="212"/>
      <c r="AE122" s="213"/>
      <c r="AF122" s="91"/>
      <c r="AG122" s="214"/>
      <c r="AH122" s="215"/>
      <c r="AI122" s="215"/>
      <c r="AJ122" s="215"/>
      <c r="AK122" s="216"/>
    </row>
    <row r="123" spans="1:40" s="6" customFormat="1" ht="18" customHeight="1" thickBot="1">
      <c r="A123" s="3"/>
      <c r="B123" s="682"/>
      <c r="C123" s="600">
        <v>3</v>
      </c>
      <c r="D123" s="602" t="s">
        <v>193</v>
      </c>
      <c r="E123" s="624" t="s">
        <v>201</v>
      </c>
      <c r="F123" s="72" t="s">
        <v>56</v>
      </c>
      <c r="G123" s="748">
        <v>2</v>
      </c>
      <c r="H123" s="741"/>
      <c r="I123" s="741"/>
      <c r="J123" s="622" t="s">
        <v>82</v>
      </c>
      <c r="K123" s="746">
        <v>40000</v>
      </c>
      <c r="L123" s="479"/>
      <c r="M123" s="479"/>
      <c r="N123" s="518">
        <v>40000</v>
      </c>
      <c r="O123" s="582">
        <v>43466</v>
      </c>
      <c r="P123" s="480"/>
      <c r="Q123" s="480"/>
      <c r="R123" s="480"/>
      <c r="S123" s="481"/>
      <c r="T123" s="480"/>
      <c r="U123" s="480"/>
      <c r="V123" s="480"/>
      <c r="W123" s="480"/>
      <c r="X123" s="556"/>
      <c r="Y123" s="369"/>
      <c r="Z123" s="374"/>
      <c r="AA123" s="378"/>
      <c r="AB123" s="379"/>
      <c r="AC123" s="380"/>
      <c r="AD123" s="212"/>
      <c r="AE123" s="213"/>
      <c r="AF123" s="91"/>
      <c r="AG123" s="214"/>
      <c r="AH123" s="215"/>
      <c r="AI123" s="215"/>
      <c r="AJ123" s="215"/>
      <c r="AK123" s="216"/>
    </row>
    <row r="124" spans="1:40" s="6" customFormat="1" ht="18" customHeight="1" thickBot="1">
      <c r="A124" s="3"/>
      <c r="B124" s="682"/>
      <c r="C124" s="601"/>
      <c r="D124" s="603"/>
      <c r="E124" s="625"/>
      <c r="F124" s="73" t="s">
        <v>64</v>
      </c>
      <c r="G124" s="749"/>
      <c r="H124" s="742"/>
      <c r="I124" s="742"/>
      <c r="J124" s="623"/>
      <c r="K124" s="747"/>
      <c r="L124" s="479"/>
      <c r="M124" s="479"/>
      <c r="N124" s="485"/>
      <c r="O124" s="482"/>
      <c r="P124" s="482"/>
      <c r="Q124" s="482"/>
      <c r="R124" s="482"/>
      <c r="S124" s="483"/>
      <c r="T124" s="482"/>
      <c r="U124" s="482"/>
      <c r="V124" s="482"/>
      <c r="W124" s="482"/>
      <c r="X124" s="370"/>
      <c r="Y124" s="371"/>
      <c r="Z124" s="375"/>
      <c r="AA124" s="378"/>
      <c r="AB124" s="379"/>
      <c r="AC124" s="380"/>
      <c r="AD124" s="212"/>
      <c r="AE124" s="213"/>
      <c r="AF124" s="91"/>
      <c r="AG124" s="214"/>
      <c r="AH124" s="215"/>
      <c r="AI124" s="215"/>
      <c r="AJ124" s="215"/>
      <c r="AK124" s="216"/>
    </row>
    <row r="125" spans="1:40" s="6" customFormat="1" ht="22.9" customHeight="1" thickBot="1">
      <c r="A125" s="3"/>
      <c r="B125" s="682"/>
      <c r="C125" s="601"/>
      <c r="D125" s="603"/>
      <c r="E125" s="625"/>
      <c r="F125" s="73" t="s">
        <v>65</v>
      </c>
      <c r="G125" s="749"/>
      <c r="H125" s="742"/>
      <c r="I125" s="742"/>
      <c r="J125" s="623"/>
      <c r="K125" s="747"/>
      <c r="L125" s="479"/>
      <c r="M125" s="479"/>
      <c r="N125" s="534"/>
      <c r="O125" s="536"/>
      <c r="P125" s="536"/>
      <c r="Q125" s="557"/>
      <c r="R125" s="557"/>
      <c r="S125" s="557"/>
      <c r="T125" s="557"/>
      <c r="U125" s="557"/>
      <c r="V125" s="535"/>
      <c r="W125" s="535"/>
      <c r="X125" s="558"/>
      <c r="Y125" s="559"/>
      <c r="Z125" s="560"/>
      <c r="AA125" s="378"/>
      <c r="AB125" s="379"/>
      <c r="AC125" s="380"/>
      <c r="AD125" s="212"/>
      <c r="AE125" s="213"/>
      <c r="AF125" s="91"/>
      <c r="AG125" s="214"/>
      <c r="AH125" s="215"/>
      <c r="AI125" s="215"/>
      <c r="AJ125" s="215"/>
      <c r="AK125" s="216"/>
    </row>
    <row r="126" spans="1:40" s="6" customFormat="1" ht="18" customHeight="1" thickBot="1">
      <c r="A126" s="3"/>
      <c r="B126" s="682"/>
      <c r="C126" s="676">
        <v>4</v>
      </c>
      <c r="D126" s="602" t="s">
        <v>213</v>
      </c>
      <c r="E126" s="624" t="s">
        <v>99</v>
      </c>
      <c r="F126" s="72" t="s">
        <v>56</v>
      </c>
      <c r="G126" s="626">
        <v>3</v>
      </c>
      <c r="H126" s="741"/>
      <c r="I126" s="741"/>
      <c r="J126" s="622" t="s">
        <v>82</v>
      </c>
      <c r="K126" s="746">
        <v>40000</v>
      </c>
      <c r="L126" s="479"/>
      <c r="M126" s="479"/>
      <c r="N126" s="518">
        <v>40000</v>
      </c>
      <c r="O126" s="486"/>
      <c r="P126" s="486"/>
      <c r="Q126" s="486"/>
      <c r="R126" s="486"/>
      <c r="S126" s="487"/>
      <c r="T126" s="486"/>
      <c r="U126" s="486"/>
      <c r="V126" s="486"/>
      <c r="W126" s="486"/>
      <c r="X126" s="367"/>
      <c r="Y126" s="372"/>
      <c r="Z126" s="376"/>
      <c r="AA126" s="378"/>
      <c r="AB126" s="379"/>
      <c r="AC126" s="380"/>
      <c r="AD126" s="212"/>
      <c r="AE126" s="213"/>
      <c r="AF126" s="91"/>
      <c r="AG126" s="214"/>
      <c r="AH126" s="215"/>
      <c r="AI126" s="215"/>
      <c r="AJ126" s="215"/>
      <c r="AK126" s="216"/>
    </row>
    <row r="127" spans="1:40" s="6" customFormat="1" ht="18" customHeight="1" thickBot="1">
      <c r="A127" s="3"/>
      <c r="B127" s="682"/>
      <c r="C127" s="677"/>
      <c r="D127" s="603"/>
      <c r="E127" s="625"/>
      <c r="F127" s="73" t="s">
        <v>64</v>
      </c>
      <c r="G127" s="618"/>
      <c r="H127" s="742"/>
      <c r="I127" s="742"/>
      <c r="J127" s="623"/>
      <c r="K127" s="747"/>
      <c r="L127" s="484"/>
      <c r="M127" s="484"/>
      <c r="N127" s="482"/>
      <c r="O127" s="482"/>
      <c r="P127" s="482"/>
      <c r="Q127" s="482"/>
      <c r="R127" s="482"/>
      <c r="S127" s="483"/>
      <c r="T127" s="482"/>
      <c r="U127" s="482"/>
      <c r="V127" s="482"/>
      <c r="W127" s="482"/>
      <c r="X127" s="370"/>
      <c r="Y127" s="371"/>
      <c r="Z127" s="375"/>
      <c r="AA127" s="378"/>
      <c r="AB127" s="379"/>
      <c r="AC127" s="380"/>
      <c r="AD127" s="212"/>
      <c r="AE127" s="213"/>
      <c r="AF127" s="91"/>
      <c r="AG127" s="214"/>
      <c r="AH127" s="215"/>
      <c r="AI127" s="215"/>
      <c r="AJ127" s="215"/>
      <c r="AK127" s="216"/>
    </row>
    <row r="128" spans="1:40" s="6" customFormat="1" ht="22.9" customHeight="1" thickBot="1">
      <c r="B128" s="682"/>
      <c r="C128" s="677"/>
      <c r="D128" s="603"/>
      <c r="E128" s="625"/>
      <c r="F128" s="73" t="s">
        <v>65</v>
      </c>
      <c r="G128" s="618"/>
      <c r="H128" s="742"/>
      <c r="I128" s="742"/>
      <c r="J128" s="623"/>
      <c r="K128" s="747"/>
      <c r="L128" s="488"/>
      <c r="M128" s="488"/>
      <c r="N128" s="485"/>
      <c r="O128" s="489"/>
      <c r="P128" s="489"/>
      <c r="Q128" s="490"/>
      <c r="R128" s="490"/>
      <c r="S128" s="490"/>
      <c r="T128" s="490"/>
      <c r="U128" s="490"/>
      <c r="V128" s="491"/>
      <c r="W128" s="491"/>
      <c r="X128" s="389"/>
      <c r="Y128" s="373"/>
      <c r="Z128" s="390"/>
      <c r="AA128" s="381"/>
      <c r="AB128" s="170"/>
      <c r="AC128" s="170"/>
      <c r="AD128" s="20"/>
      <c r="AE128" s="16" t="e">
        <f>K126-#REF!</f>
        <v>#REF!</v>
      </c>
      <c r="AF128" s="13"/>
      <c r="AG128" s="17">
        <v>500000</v>
      </c>
      <c r="AH128" s="18">
        <v>100000</v>
      </c>
      <c r="AI128" s="18">
        <v>250000</v>
      </c>
      <c r="AJ128" s="18" t="e">
        <f>#REF!-AG128-AH128-AI128</f>
        <v>#REF!</v>
      </c>
      <c r="AK128" s="21" t="e">
        <f>SUM(AG128:AJ128)</f>
        <v>#REF!</v>
      </c>
    </row>
    <row r="129" spans="1:37" s="6" customFormat="1" ht="24.95" customHeight="1" thickBot="1">
      <c r="B129" s="683"/>
      <c r="C129" s="104"/>
      <c r="D129" s="149"/>
      <c r="E129" s="740" t="s">
        <v>73</v>
      </c>
      <c r="F129" s="740"/>
      <c r="G129" s="740"/>
      <c r="H129" s="740"/>
      <c r="I129" s="740"/>
      <c r="J129" s="79"/>
      <c r="K129" s="235">
        <f>SUM(K117:K127)</f>
        <v>160000</v>
      </c>
      <c r="L129" s="79"/>
      <c r="M129" s="79"/>
      <c r="N129" s="545"/>
      <c r="O129" s="15"/>
      <c r="P129" s="15"/>
      <c r="Q129" s="15"/>
      <c r="R129" s="15"/>
      <c r="S129" s="197"/>
      <c r="T129" s="15"/>
      <c r="U129" s="15"/>
      <c r="V129" s="15"/>
      <c r="W129" s="15"/>
      <c r="X129" s="182"/>
      <c r="Y129" s="12"/>
      <c r="Z129" s="377"/>
      <c r="AA129" s="382"/>
      <c r="AB129" s="170"/>
      <c r="AC129" s="25"/>
      <c r="AD129" s="81"/>
      <c r="AE129" s="105" t="e">
        <f>K129-#REF!</f>
        <v>#REF!</v>
      </c>
      <c r="AF129" s="91"/>
      <c r="AG129" s="106">
        <f>SUM(AG128:AG128)</f>
        <v>500000</v>
      </c>
      <c r="AH129" s="107">
        <f>SUM(AH128:AH128)</f>
        <v>100000</v>
      </c>
      <c r="AI129" s="107">
        <f>SUM(AI128:AI128)</f>
        <v>250000</v>
      </c>
      <c r="AJ129" s="107" t="e">
        <f>SUM(AJ128:AJ128)</f>
        <v>#REF!</v>
      </c>
      <c r="AK129" s="108" t="e">
        <f>SUM(AK128:AK128)</f>
        <v>#REF!</v>
      </c>
    </row>
    <row r="130" spans="1:37" s="7" customFormat="1" ht="33" customHeight="1" thickBot="1">
      <c r="A130" s="6"/>
      <c r="D130" s="151"/>
      <c r="E130" s="92"/>
      <c r="F130" s="92"/>
      <c r="G130" s="92"/>
      <c r="K130" s="151"/>
      <c r="S130" s="200"/>
      <c r="X130" s="185"/>
      <c r="Z130" s="172"/>
      <c r="AA130" s="93"/>
      <c r="AB130" s="172"/>
      <c r="AC130" s="93"/>
      <c r="AG130" s="738" t="s">
        <v>8</v>
      </c>
      <c r="AH130" s="738"/>
      <c r="AI130" s="738"/>
      <c r="AJ130" s="738"/>
      <c r="AK130" s="739"/>
    </row>
    <row r="131" spans="1:37" ht="39" customHeight="1" thickBot="1">
      <c r="B131" s="678"/>
      <c r="C131" s="679"/>
      <c r="D131" s="554" t="s">
        <v>186</v>
      </c>
      <c r="E131" s="554"/>
      <c r="F131" s="554"/>
      <c r="G131" s="554"/>
      <c r="H131" s="554"/>
      <c r="I131" s="554"/>
      <c r="J131" s="554"/>
      <c r="K131" s="554"/>
      <c r="L131" s="554"/>
      <c r="M131" s="554"/>
      <c r="N131" s="554"/>
      <c r="O131" s="554"/>
      <c r="P131" s="554"/>
      <c r="Q131" s="554"/>
      <c r="R131" s="554"/>
      <c r="S131" s="554"/>
      <c r="T131" s="554"/>
      <c r="U131" s="554"/>
      <c r="V131" s="555"/>
      <c r="W131" s="363"/>
      <c r="X131" s="364"/>
      <c r="Y131" s="364"/>
      <c r="Z131" s="364"/>
      <c r="AA131" s="364"/>
      <c r="AB131" s="364"/>
      <c r="AC131" s="364"/>
    </row>
    <row r="132" spans="1:37" ht="114.75" customHeight="1" thickBot="1">
      <c r="B132" s="298"/>
      <c r="C132" s="359" t="s">
        <v>63</v>
      </c>
      <c r="D132" s="360" t="s">
        <v>0</v>
      </c>
      <c r="E132" s="361" t="s">
        <v>72</v>
      </c>
      <c r="F132" s="136" t="s">
        <v>74</v>
      </c>
      <c r="G132" s="143" t="s">
        <v>58</v>
      </c>
      <c r="H132" s="143" t="s">
        <v>1</v>
      </c>
      <c r="I132" s="143" t="s">
        <v>2</v>
      </c>
      <c r="J132" s="136" t="s">
        <v>17</v>
      </c>
      <c r="K132" s="136" t="s">
        <v>127</v>
      </c>
      <c r="L132" s="136" t="s">
        <v>4</v>
      </c>
      <c r="M132" s="136" t="s">
        <v>5</v>
      </c>
      <c r="N132" s="136" t="s">
        <v>140</v>
      </c>
      <c r="O132" s="136" t="s">
        <v>141</v>
      </c>
      <c r="P132" s="136" t="s">
        <v>137</v>
      </c>
      <c r="Q132" s="136" t="s">
        <v>142</v>
      </c>
      <c r="R132" s="136" t="s">
        <v>143</v>
      </c>
      <c r="S132" s="136" t="s">
        <v>138</v>
      </c>
      <c r="T132" s="136" t="s">
        <v>144</v>
      </c>
      <c r="U132" s="136" t="s">
        <v>145</v>
      </c>
      <c r="V132" s="137" t="s">
        <v>6</v>
      </c>
      <c r="W132" s="353"/>
      <c r="X132" s="353"/>
      <c r="Y132" s="354"/>
      <c r="Z132" s="354"/>
      <c r="AA132" s="353"/>
      <c r="AB132" s="354"/>
      <c r="AC132" s="353"/>
      <c r="AD132" s="86" t="s">
        <v>6</v>
      </c>
      <c r="AE132" s="87" t="s">
        <v>13</v>
      </c>
      <c r="AF132" s="98"/>
      <c r="AG132" s="88" t="s">
        <v>26</v>
      </c>
      <c r="AH132" s="89" t="s">
        <v>9</v>
      </c>
      <c r="AI132" s="89" t="s">
        <v>10</v>
      </c>
      <c r="AJ132" s="89" t="s">
        <v>11</v>
      </c>
      <c r="AK132" s="87" t="s">
        <v>12</v>
      </c>
    </row>
    <row r="133" spans="1:37" ht="18" customHeight="1">
      <c r="B133" s="750"/>
      <c r="C133" s="670">
        <v>1</v>
      </c>
      <c r="D133" s="673" t="s">
        <v>182</v>
      </c>
      <c r="E133" s="673" t="s">
        <v>178</v>
      </c>
      <c r="F133" s="305" t="s">
        <v>56</v>
      </c>
      <c r="G133" s="309">
        <v>2</v>
      </c>
      <c r="H133" s="309"/>
      <c r="I133" s="309" t="s">
        <v>128</v>
      </c>
      <c r="J133" s="309" t="s">
        <v>82</v>
      </c>
      <c r="K133" s="310">
        <v>2300000</v>
      </c>
      <c r="L133" s="309"/>
      <c r="M133" s="309"/>
      <c r="N133" s="439">
        <v>43160</v>
      </c>
      <c r="O133" s="439"/>
      <c r="P133" s="439"/>
      <c r="Q133" s="497"/>
      <c r="R133" s="497"/>
      <c r="S133" s="439"/>
      <c r="T133" s="498"/>
      <c r="U133" s="474"/>
      <c r="V133" s="492"/>
      <c r="W133" s="356"/>
      <c r="X133" s="356"/>
      <c r="Y133" s="356"/>
      <c r="Z133" s="357"/>
      <c r="AA133" s="357"/>
      <c r="AB133" s="357"/>
      <c r="AC133" s="357"/>
    </row>
    <row r="134" spans="1:37" ht="18" customHeight="1" thickBot="1">
      <c r="B134" s="750"/>
      <c r="C134" s="671"/>
      <c r="D134" s="674"/>
      <c r="E134" s="674"/>
      <c r="F134" s="294" t="s">
        <v>64</v>
      </c>
      <c r="G134" s="295"/>
      <c r="H134" s="295"/>
      <c r="I134" s="295"/>
      <c r="J134" s="295"/>
      <c r="K134" s="295"/>
      <c r="L134" s="295"/>
      <c r="M134" s="295"/>
      <c r="N134" s="490"/>
      <c r="O134" s="490"/>
      <c r="P134" s="490"/>
      <c r="Q134" s="490"/>
      <c r="R134" s="490"/>
      <c r="S134" s="493"/>
      <c r="T134" s="493"/>
      <c r="U134" s="493"/>
      <c r="V134" s="503"/>
      <c r="W134" s="356"/>
      <c r="X134" s="356"/>
      <c r="Y134" s="356"/>
      <c r="Z134" s="357"/>
      <c r="AA134" s="357"/>
      <c r="AB134" s="357"/>
      <c r="AC134" s="357"/>
    </row>
    <row r="135" spans="1:37" ht="24" customHeight="1" thickBot="1">
      <c r="B135" s="750"/>
      <c r="C135" s="672"/>
      <c r="D135" s="675"/>
      <c r="E135" s="675"/>
      <c r="F135" s="306" t="s">
        <v>65</v>
      </c>
      <c r="G135" s="311"/>
      <c r="H135" s="311"/>
      <c r="I135" s="311"/>
      <c r="J135" s="311"/>
      <c r="K135" s="388"/>
      <c r="L135" s="311"/>
      <c r="M135" s="311"/>
      <c r="N135" s="439"/>
      <c r="O135" s="510"/>
      <c r="P135" s="510"/>
      <c r="Q135" s="510"/>
      <c r="R135" s="510"/>
      <c r="S135" s="510"/>
      <c r="T135" s="512"/>
      <c r="U135" s="511"/>
      <c r="V135" s="551"/>
      <c r="W135" s="550"/>
      <c r="X135" s="356"/>
      <c r="Y135" s="356"/>
      <c r="Z135" s="357"/>
      <c r="AA135" s="357"/>
      <c r="AB135" s="357"/>
      <c r="AC135" s="357"/>
    </row>
    <row r="136" spans="1:37" ht="18" customHeight="1">
      <c r="B136" s="750"/>
      <c r="C136" s="670">
        <v>2</v>
      </c>
      <c r="D136" s="673" t="s">
        <v>183</v>
      </c>
      <c r="E136" s="668" t="s">
        <v>179</v>
      </c>
      <c r="F136" s="305" t="s">
        <v>56</v>
      </c>
      <c r="G136" s="309">
        <v>2</v>
      </c>
      <c r="H136" s="296"/>
      <c r="I136" s="309" t="s">
        <v>128</v>
      </c>
      <c r="J136" s="309" t="s">
        <v>82</v>
      </c>
      <c r="K136" s="308">
        <v>3000000</v>
      </c>
      <c r="L136" s="296"/>
      <c r="M136" s="296"/>
      <c r="N136" s="583">
        <v>43525</v>
      </c>
      <c r="O136" s="474"/>
      <c r="P136" s="497"/>
      <c r="Q136" s="497"/>
      <c r="R136" s="439"/>
      <c r="S136" s="439"/>
      <c r="T136" s="439"/>
      <c r="U136" s="474"/>
      <c r="V136" s="501"/>
      <c r="W136" s="356"/>
      <c r="X136" s="356"/>
      <c r="Y136" s="356"/>
      <c r="Z136" s="357"/>
      <c r="AA136" s="357"/>
      <c r="AB136" s="357"/>
      <c r="AC136" s="357"/>
    </row>
    <row r="137" spans="1:37" ht="18" customHeight="1">
      <c r="B137" s="750"/>
      <c r="C137" s="671"/>
      <c r="D137" s="674"/>
      <c r="E137" s="669"/>
      <c r="F137" s="294" t="s">
        <v>64</v>
      </c>
      <c r="G137" s="206"/>
      <c r="H137" s="206"/>
      <c r="I137" s="206"/>
      <c r="J137" s="206"/>
      <c r="K137" s="206"/>
      <c r="L137" s="206"/>
      <c r="M137" s="206"/>
      <c r="N137" s="585"/>
      <c r="O137" s="493"/>
      <c r="P137" s="493"/>
      <c r="Q137" s="493"/>
      <c r="R137" s="493"/>
      <c r="S137" s="493"/>
      <c r="T137" s="493"/>
      <c r="U137" s="493"/>
      <c r="V137" s="503"/>
      <c r="W137" s="356"/>
      <c r="X137" s="356"/>
      <c r="Y137" s="356"/>
      <c r="Z137" s="357"/>
      <c r="AA137" s="357"/>
      <c r="AB137" s="357"/>
      <c r="AC137" s="357"/>
    </row>
    <row r="138" spans="1:37" ht="24.75" customHeight="1" thickBot="1">
      <c r="B138" s="750"/>
      <c r="C138" s="672"/>
      <c r="D138" s="675"/>
      <c r="E138" s="680"/>
      <c r="F138" s="306" t="s">
        <v>65</v>
      </c>
      <c r="G138" s="297"/>
      <c r="H138" s="297"/>
      <c r="I138" s="297"/>
      <c r="J138" s="297"/>
      <c r="K138" s="297"/>
      <c r="L138" s="297"/>
      <c r="M138" s="297"/>
      <c r="N138" s="584"/>
      <c r="O138" s="495"/>
      <c r="P138" s="528"/>
      <c r="Q138" s="527"/>
      <c r="R138" s="495"/>
      <c r="S138" s="495"/>
      <c r="T138" s="511"/>
      <c r="U138" s="511"/>
      <c r="V138" s="551"/>
      <c r="W138" s="550"/>
      <c r="X138" s="356"/>
      <c r="Y138" s="356"/>
      <c r="Z138" s="357"/>
      <c r="AA138" s="357"/>
      <c r="AB138" s="357"/>
      <c r="AC138" s="357"/>
    </row>
    <row r="139" spans="1:37" ht="28.5" customHeight="1">
      <c r="B139" s="750"/>
      <c r="C139" s="670">
        <v>3</v>
      </c>
      <c r="D139" s="673" t="s">
        <v>184</v>
      </c>
      <c r="E139" s="673" t="s">
        <v>180</v>
      </c>
      <c r="F139" s="305" t="s">
        <v>56</v>
      </c>
      <c r="G139" s="307">
        <v>2</v>
      </c>
      <c r="H139" s="307"/>
      <c r="I139" s="307" t="s">
        <v>128</v>
      </c>
      <c r="J139" s="307" t="s">
        <v>82</v>
      </c>
      <c r="K139" s="308">
        <v>2500000</v>
      </c>
      <c r="L139" s="307"/>
      <c r="M139" s="307"/>
      <c r="N139" s="583">
        <v>43891</v>
      </c>
      <c r="O139" s="500"/>
      <c r="P139" s="538"/>
      <c r="Q139" s="539"/>
      <c r="R139" s="499"/>
      <c r="S139" s="538"/>
      <c r="T139" s="552"/>
      <c r="U139" s="552"/>
      <c r="V139" s="501"/>
      <c r="W139" s="356"/>
      <c r="X139" s="356"/>
      <c r="Y139" s="356"/>
      <c r="Z139" s="357"/>
      <c r="AA139" s="357"/>
      <c r="AB139" s="357"/>
      <c r="AC139" s="357"/>
    </row>
    <row r="140" spans="1:37" ht="18" customHeight="1">
      <c r="B140" s="750"/>
      <c r="C140" s="671"/>
      <c r="D140" s="674"/>
      <c r="E140" s="674"/>
      <c r="F140" s="294" t="s">
        <v>64</v>
      </c>
      <c r="G140" s="206"/>
      <c r="H140" s="206"/>
      <c r="I140" s="206"/>
      <c r="J140" s="206"/>
      <c r="K140" s="206"/>
      <c r="L140" s="206"/>
      <c r="M140" s="206"/>
      <c r="N140" s="585"/>
      <c r="O140" s="493"/>
      <c r="P140" s="493"/>
      <c r="Q140" s="493"/>
      <c r="R140" s="493"/>
      <c r="S140" s="493"/>
      <c r="T140" s="493"/>
      <c r="U140" s="493"/>
      <c r="V140" s="494"/>
      <c r="W140" s="356"/>
      <c r="X140" s="356"/>
      <c r="Y140" s="356"/>
      <c r="Z140" s="357"/>
      <c r="AA140" s="357"/>
      <c r="AB140" s="357"/>
      <c r="AC140" s="357"/>
    </row>
    <row r="141" spans="1:37" ht="18" customHeight="1" thickBot="1">
      <c r="B141" s="750"/>
      <c r="C141" s="672"/>
      <c r="D141" s="675"/>
      <c r="E141" s="675"/>
      <c r="F141" s="299" t="s">
        <v>65</v>
      </c>
      <c r="G141" s="300"/>
      <c r="H141" s="300"/>
      <c r="I141" s="300"/>
      <c r="J141" s="300"/>
      <c r="K141" s="297"/>
      <c r="L141" s="300"/>
      <c r="M141" s="300"/>
      <c r="N141" s="584"/>
      <c r="O141" s="502"/>
      <c r="P141" s="502"/>
      <c r="Q141" s="502"/>
      <c r="R141" s="502"/>
      <c r="S141" s="502"/>
      <c r="T141" s="502"/>
      <c r="U141" s="502"/>
      <c r="V141" s="503"/>
      <c r="W141" s="356"/>
      <c r="X141" s="356"/>
      <c r="Y141" s="356"/>
      <c r="Z141" s="357"/>
      <c r="AA141" s="357"/>
      <c r="AB141" s="357"/>
      <c r="AC141" s="357"/>
    </row>
    <row r="142" spans="1:37" ht="18" customHeight="1">
      <c r="B142" s="750"/>
      <c r="C142" s="670">
        <v>4</v>
      </c>
      <c r="D142" s="673" t="s">
        <v>185</v>
      </c>
      <c r="E142" s="673" t="s">
        <v>181</v>
      </c>
      <c r="F142" s="305" t="s">
        <v>56</v>
      </c>
      <c r="G142" s="305">
        <v>2</v>
      </c>
      <c r="H142" s="305"/>
      <c r="I142" s="305" t="s">
        <v>128</v>
      </c>
      <c r="J142" s="305" t="s">
        <v>82</v>
      </c>
      <c r="K142" s="308">
        <v>1000000</v>
      </c>
      <c r="L142" s="296"/>
      <c r="M142" s="296"/>
      <c r="N142" s="439">
        <v>44256</v>
      </c>
      <c r="O142" s="474"/>
      <c r="P142" s="474"/>
      <c r="Q142" s="497"/>
      <c r="R142" s="504"/>
      <c r="S142" s="474"/>
      <c r="T142" s="474"/>
      <c r="U142" s="474"/>
      <c r="V142" s="492"/>
      <c r="W142" s="356"/>
      <c r="X142" s="356"/>
      <c r="Y142" s="356"/>
      <c r="Z142" s="357"/>
      <c r="AA142" s="357"/>
      <c r="AB142" s="357"/>
      <c r="AC142" s="357"/>
    </row>
    <row r="143" spans="1:37" ht="18" customHeight="1">
      <c r="B143" s="750"/>
      <c r="C143" s="671"/>
      <c r="D143" s="674"/>
      <c r="E143" s="674"/>
      <c r="F143" s="294" t="s">
        <v>64</v>
      </c>
      <c r="G143" s="294"/>
      <c r="H143" s="294"/>
      <c r="I143" s="294"/>
      <c r="J143" s="294"/>
      <c r="K143" s="294"/>
      <c r="L143" s="206"/>
      <c r="M143" s="206"/>
      <c r="N143" s="493"/>
      <c r="O143" s="493"/>
      <c r="P143" s="493"/>
      <c r="Q143" s="493"/>
      <c r="R143" s="493"/>
      <c r="S143" s="493"/>
      <c r="T143" s="493"/>
      <c r="U143" s="493"/>
      <c r="V143" s="494"/>
      <c r="W143" s="356"/>
      <c r="X143" s="356"/>
      <c r="Y143" s="356"/>
      <c r="Z143" s="357"/>
      <c r="AA143" s="357"/>
      <c r="AB143" s="357"/>
      <c r="AC143" s="357"/>
    </row>
    <row r="144" spans="1:37" ht="18" customHeight="1" thickBot="1">
      <c r="B144" s="751"/>
      <c r="C144" s="672"/>
      <c r="D144" s="675"/>
      <c r="E144" s="675"/>
      <c r="F144" s="306" t="s">
        <v>65</v>
      </c>
      <c r="G144" s="306"/>
      <c r="H144" s="306"/>
      <c r="I144" s="306"/>
      <c r="J144" s="306"/>
      <c r="K144" s="306"/>
      <c r="L144" s="297"/>
      <c r="M144" s="297"/>
      <c r="N144" s="495"/>
      <c r="O144" s="495"/>
      <c r="P144" s="495"/>
      <c r="Q144" s="495"/>
      <c r="R144" s="495"/>
      <c r="S144" s="495"/>
      <c r="T144" s="495"/>
      <c r="U144" s="495"/>
      <c r="V144" s="496"/>
      <c r="W144" s="356"/>
      <c r="X144" s="356"/>
      <c r="Y144" s="356"/>
      <c r="Z144" s="357"/>
      <c r="AA144" s="357"/>
      <c r="AB144" s="357"/>
      <c r="AC144" s="357"/>
    </row>
    <row r="145" spans="2:29" ht="35.25" customHeight="1" thickBot="1">
      <c r="B145" s="358"/>
      <c r="C145" s="301"/>
      <c r="D145" s="302"/>
      <c r="E145" s="303" t="s">
        <v>129</v>
      </c>
      <c r="F145" s="302"/>
      <c r="G145" s="302"/>
      <c r="H145" s="302"/>
      <c r="I145" s="302"/>
      <c r="J145" s="302"/>
      <c r="K145" s="304">
        <f>K133+K136+K139+K142</f>
        <v>8800000</v>
      </c>
      <c r="L145" s="302"/>
      <c r="M145" s="302"/>
      <c r="N145" s="302"/>
      <c r="O145" s="302"/>
      <c r="P145" s="302"/>
      <c r="Q145" s="302"/>
      <c r="R145" s="302"/>
      <c r="S145" s="302"/>
      <c r="T145" s="302"/>
      <c r="U145" s="302"/>
      <c r="V145" s="302"/>
      <c r="W145" s="355"/>
      <c r="X145" s="356"/>
      <c r="Y145" s="356"/>
      <c r="Z145" s="357"/>
      <c r="AA145" s="357"/>
      <c r="AB145" s="357"/>
      <c r="AC145" s="357"/>
    </row>
    <row r="147" spans="2:29" ht="18.75">
      <c r="D147" s="312"/>
      <c r="E147" s="1"/>
      <c r="K147" s="1"/>
    </row>
    <row r="148" spans="2:29">
      <c r="D148" s="1"/>
      <c r="E148" s="1"/>
      <c r="K148" s="1"/>
    </row>
    <row r="149" spans="2:29">
      <c r="D149" s="1"/>
      <c r="E149" s="1"/>
      <c r="K149" s="1"/>
    </row>
    <row r="150" spans="2:29" ht="15.75">
      <c r="D150" s="368"/>
      <c r="E150" s="1"/>
      <c r="K150" s="1"/>
    </row>
    <row r="151" spans="2:29">
      <c r="D151" s="1"/>
      <c r="K151" s="1"/>
    </row>
    <row r="155" spans="2:29">
      <c r="K155" s="566">
        <f>K145+K129+K113+K77+K68+K59+K46</f>
        <v>19960500</v>
      </c>
    </row>
  </sheetData>
  <mergeCells count="310">
    <mergeCell ref="E37:E39"/>
    <mergeCell ref="G37:G39"/>
    <mergeCell ref="H37:H39"/>
    <mergeCell ref="I37:I39"/>
    <mergeCell ref="J37:J39"/>
    <mergeCell ref="C74:C76"/>
    <mergeCell ref="D74:D76"/>
    <mergeCell ref="E74:E76"/>
    <mergeCell ref="G74:G76"/>
    <mergeCell ref="H74:H76"/>
    <mergeCell ref="I74:I76"/>
    <mergeCell ref="J74:J76"/>
    <mergeCell ref="I62:I64"/>
    <mergeCell ref="C56:C58"/>
    <mergeCell ref="D56:D58"/>
    <mergeCell ref="I65:I67"/>
    <mergeCell ref="J65:J67"/>
    <mergeCell ref="D70:F70"/>
    <mergeCell ref="C53:C55"/>
    <mergeCell ref="D61:E61"/>
    <mergeCell ref="G62:G64"/>
    <mergeCell ref="C62:C64"/>
    <mergeCell ref="D62:D64"/>
    <mergeCell ref="H62:H64"/>
    <mergeCell ref="B133:B144"/>
    <mergeCell ref="C25:C27"/>
    <mergeCell ref="D25:D27"/>
    <mergeCell ref="E25:E27"/>
    <mergeCell ref="G25:G27"/>
    <mergeCell ref="H25:H27"/>
    <mergeCell ref="C34:C36"/>
    <mergeCell ref="D34:D36"/>
    <mergeCell ref="E34:E36"/>
    <mergeCell ref="G34:G36"/>
    <mergeCell ref="H34:H36"/>
    <mergeCell ref="C98:C100"/>
    <mergeCell ref="D98:D100"/>
    <mergeCell ref="E98:E100"/>
    <mergeCell ref="G98:G100"/>
    <mergeCell ref="H98:H100"/>
    <mergeCell ref="C65:C67"/>
    <mergeCell ref="D65:D67"/>
    <mergeCell ref="E65:E67"/>
    <mergeCell ref="G65:G67"/>
    <mergeCell ref="C31:C33"/>
    <mergeCell ref="D31:D33"/>
    <mergeCell ref="E31:E33"/>
    <mergeCell ref="G31:G33"/>
    <mergeCell ref="K120:K122"/>
    <mergeCell ref="H123:H125"/>
    <mergeCell ref="I123:I125"/>
    <mergeCell ref="J123:J125"/>
    <mergeCell ref="K123:K125"/>
    <mergeCell ref="H126:H128"/>
    <mergeCell ref="G120:G122"/>
    <mergeCell ref="H120:H122"/>
    <mergeCell ref="H117:H119"/>
    <mergeCell ref="G117:G119"/>
    <mergeCell ref="AG130:AK130"/>
    <mergeCell ref="AL110:AL112"/>
    <mergeCell ref="AM110:AM112"/>
    <mergeCell ref="E129:I129"/>
    <mergeCell ref="I126:I128"/>
    <mergeCell ref="AG114:AK114"/>
    <mergeCell ref="AL107:AL109"/>
    <mergeCell ref="J107:J109"/>
    <mergeCell ref="J110:J112"/>
    <mergeCell ref="E107:E109"/>
    <mergeCell ref="K117:K119"/>
    <mergeCell ref="J117:J119"/>
    <mergeCell ref="I117:I119"/>
    <mergeCell ref="G110:G112"/>
    <mergeCell ref="H110:H112"/>
    <mergeCell ref="I110:I112"/>
    <mergeCell ref="G107:G109"/>
    <mergeCell ref="I107:I109"/>
    <mergeCell ref="H107:H109"/>
    <mergeCell ref="G123:G125"/>
    <mergeCell ref="G126:G128"/>
    <mergeCell ref="J126:J128"/>
    <mergeCell ref="K126:K128"/>
    <mergeCell ref="I120:I122"/>
    <mergeCell ref="J92:J94"/>
    <mergeCell ref="J95:J97"/>
    <mergeCell ref="J101:J103"/>
    <mergeCell ref="J80:J82"/>
    <mergeCell ref="AL101:AL103"/>
    <mergeCell ref="AL92:AL94"/>
    <mergeCell ref="AM101:AM103"/>
    <mergeCell ref="I86:I88"/>
    <mergeCell ref="AM80:AM82"/>
    <mergeCell ref="AL95:AL97"/>
    <mergeCell ref="AM92:AM94"/>
    <mergeCell ref="AM95:AM97"/>
    <mergeCell ref="I98:I100"/>
    <mergeCell ref="J98:J100"/>
    <mergeCell ref="AL98:AL100"/>
    <mergeCell ref="AM98:AM100"/>
    <mergeCell ref="AL80:AL82"/>
    <mergeCell ref="I95:I97"/>
    <mergeCell ref="I101:I103"/>
    <mergeCell ref="I92:I94"/>
    <mergeCell ref="J86:J88"/>
    <mergeCell ref="I89:I91"/>
    <mergeCell ref="J83:J85"/>
    <mergeCell ref="J89:J91"/>
    <mergeCell ref="K31:K33"/>
    <mergeCell ref="AN95:AN97"/>
    <mergeCell ref="AN92:AN94"/>
    <mergeCell ref="AN107:AN109"/>
    <mergeCell ref="AN101:AN103"/>
    <mergeCell ref="AN110:AN112"/>
    <mergeCell ref="AL83:AL85"/>
    <mergeCell ref="AL86:AL88"/>
    <mergeCell ref="AL89:AL91"/>
    <mergeCell ref="AN89:AN91"/>
    <mergeCell ref="AN86:AN88"/>
    <mergeCell ref="AN83:AN85"/>
    <mergeCell ref="AM83:AM85"/>
    <mergeCell ref="AM86:AM88"/>
    <mergeCell ref="AL104:AL106"/>
    <mergeCell ref="AM104:AM106"/>
    <mergeCell ref="AN98:AN100"/>
    <mergeCell ref="AM89:AM91"/>
    <mergeCell ref="AN104:AN106"/>
    <mergeCell ref="AL74:AL76"/>
    <mergeCell ref="AM74:AM76"/>
    <mergeCell ref="AN74:AN76"/>
    <mergeCell ref="AG49:AK49"/>
    <mergeCell ref="AN53:AN55"/>
    <mergeCell ref="E3:F3"/>
    <mergeCell ref="E22:E24"/>
    <mergeCell ref="H7:K7"/>
    <mergeCell ref="J22:J24"/>
    <mergeCell ref="K22:K24"/>
    <mergeCell ref="I43:I45"/>
    <mergeCell ref="E10:E12"/>
    <mergeCell ref="E13:E15"/>
    <mergeCell ref="E16:E18"/>
    <mergeCell ref="E43:E45"/>
    <mergeCell ref="G40:G42"/>
    <mergeCell ref="H40:H42"/>
    <mergeCell ref="E28:E30"/>
    <mergeCell ref="J28:J30"/>
    <mergeCell ref="K28:K30"/>
    <mergeCell ref="E40:E42"/>
    <mergeCell ref="I25:I27"/>
    <mergeCell ref="J25:J27"/>
    <mergeCell ref="K25:K27"/>
    <mergeCell ref="J34:J36"/>
    <mergeCell ref="K34:K36"/>
    <mergeCell ref="K37:K39"/>
    <mergeCell ref="J43:J45"/>
    <mergeCell ref="H31:H33"/>
    <mergeCell ref="Y7:AC7"/>
    <mergeCell ref="J40:J42"/>
    <mergeCell ref="H43:H45"/>
    <mergeCell ref="H22:H24"/>
    <mergeCell ref="G28:G30"/>
    <mergeCell ref="H28:H30"/>
    <mergeCell ref="I28:I30"/>
    <mergeCell ref="G22:G24"/>
    <mergeCell ref="G43:G45"/>
    <mergeCell ref="I40:I42"/>
    <mergeCell ref="AC25:AC27"/>
    <mergeCell ref="AC34:AC36"/>
    <mergeCell ref="AC37:AC39"/>
    <mergeCell ref="AC22:AC24"/>
    <mergeCell ref="I22:I24"/>
    <mergeCell ref="K40:K42"/>
    <mergeCell ref="AC40:AC42"/>
    <mergeCell ref="AC28:AC30"/>
    <mergeCell ref="AC43:AC45"/>
    <mergeCell ref="K43:K45"/>
    <mergeCell ref="AC31:AC33"/>
    <mergeCell ref="I34:I36"/>
    <mergeCell ref="I31:I33"/>
    <mergeCell ref="J31:J33"/>
    <mergeCell ref="B10:B19"/>
    <mergeCell ref="C13:C15"/>
    <mergeCell ref="D13:D15"/>
    <mergeCell ref="B22:B46"/>
    <mergeCell ref="C22:C24"/>
    <mergeCell ref="D22:D24"/>
    <mergeCell ref="D43:D45"/>
    <mergeCell ref="C43:C45"/>
    <mergeCell ref="C16:C18"/>
    <mergeCell ref="D16:D18"/>
    <mergeCell ref="C28:C30"/>
    <mergeCell ref="D28:D30"/>
    <mergeCell ref="C10:C12"/>
    <mergeCell ref="D10:D12"/>
    <mergeCell ref="C40:C42"/>
    <mergeCell ref="D40:D42"/>
    <mergeCell ref="C37:C39"/>
    <mergeCell ref="D37:D39"/>
    <mergeCell ref="C142:C144"/>
    <mergeCell ref="D142:D144"/>
    <mergeCell ref="E142:E144"/>
    <mergeCell ref="D136:D138"/>
    <mergeCell ref="C139:C141"/>
    <mergeCell ref="D139:D141"/>
    <mergeCell ref="E139:E141"/>
    <mergeCell ref="C136:C138"/>
    <mergeCell ref="D110:D112"/>
    <mergeCell ref="C126:C128"/>
    <mergeCell ref="C110:C112"/>
    <mergeCell ref="B131:C131"/>
    <mergeCell ref="D120:D122"/>
    <mergeCell ref="E123:E125"/>
    <mergeCell ref="E136:E138"/>
    <mergeCell ref="E133:E135"/>
    <mergeCell ref="D133:D135"/>
    <mergeCell ref="C133:C135"/>
    <mergeCell ref="B117:B129"/>
    <mergeCell ref="D126:D128"/>
    <mergeCell ref="E126:E128"/>
    <mergeCell ref="C120:C122"/>
    <mergeCell ref="E120:E122"/>
    <mergeCell ref="C117:C119"/>
    <mergeCell ref="AN80:AN82"/>
    <mergeCell ref="B53:B113"/>
    <mergeCell ref="E92:E94"/>
    <mergeCell ref="D95:D97"/>
    <mergeCell ref="C71:C73"/>
    <mergeCell ref="C95:C97"/>
    <mergeCell ref="D80:D82"/>
    <mergeCell ref="D89:D91"/>
    <mergeCell ref="D86:D88"/>
    <mergeCell ref="C89:C91"/>
    <mergeCell ref="C86:C88"/>
    <mergeCell ref="C104:C106"/>
    <mergeCell ref="D104:D106"/>
    <mergeCell ref="E104:E106"/>
    <mergeCell ref="E110:E112"/>
    <mergeCell ref="C107:C109"/>
    <mergeCell ref="D107:D109"/>
    <mergeCell ref="E53:E55"/>
    <mergeCell ref="E71:E73"/>
    <mergeCell ref="E89:E91"/>
    <mergeCell ref="E83:E85"/>
    <mergeCell ref="E86:E88"/>
    <mergeCell ref="G80:G82"/>
    <mergeCell ref="I83:I85"/>
    <mergeCell ref="AM53:AM55"/>
    <mergeCell ref="AN62:AN64"/>
    <mergeCell ref="AN71:AN73"/>
    <mergeCell ref="AL62:AL64"/>
    <mergeCell ref="AM71:AM73"/>
    <mergeCell ref="J71:J73"/>
    <mergeCell ref="J62:J64"/>
    <mergeCell ref="J53:J55"/>
    <mergeCell ref="AM62:AM64"/>
    <mergeCell ref="AL71:AL73"/>
    <mergeCell ref="AL53:AL55"/>
    <mergeCell ref="AL65:AL67"/>
    <mergeCell ref="AM65:AM67"/>
    <mergeCell ref="AN65:AN67"/>
    <mergeCell ref="J56:J58"/>
    <mergeCell ref="AN56:AN58"/>
    <mergeCell ref="AL56:AL58"/>
    <mergeCell ref="I56:I58"/>
    <mergeCell ref="H95:H97"/>
    <mergeCell ref="G92:G94"/>
    <mergeCell ref="G95:G97"/>
    <mergeCell ref="G86:G88"/>
    <mergeCell ref="G83:G85"/>
    <mergeCell ref="E95:E97"/>
    <mergeCell ref="D52:E52"/>
    <mergeCell ref="E56:E58"/>
    <mergeCell ref="H53:H55"/>
    <mergeCell ref="D53:D55"/>
    <mergeCell ref="G71:G73"/>
    <mergeCell ref="H65:H67"/>
    <mergeCell ref="G53:G55"/>
    <mergeCell ref="E62:E64"/>
    <mergeCell ref="D79:E79"/>
    <mergeCell ref="D71:D73"/>
    <mergeCell ref="I71:I73"/>
    <mergeCell ref="H71:H73"/>
    <mergeCell ref="G56:G58"/>
    <mergeCell ref="H56:H58"/>
    <mergeCell ref="I53:I55"/>
    <mergeCell ref="C92:C94"/>
    <mergeCell ref="D92:D94"/>
    <mergeCell ref="C80:C82"/>
    <mergeCell ref="D83:D85"/>
    <mergeCell ref="C83:C85"/>
    <mergeCell ref="H83:H85"/>
    <mergeCell ref="I80:I82"/>
    <mergeCell ref="H89:H91"/>
    <mergeCell ref="E80:E82"/>
    <mergeCell ref="G89:G91"/>
    <mergeCell ref="H86:H88"/>
    <mergeCell ref="H80:H82"/>
    <mergeCell ref="H92:H94"/>
    <mergeCell ref="C123:C125"/>
    <mergeCell ref="D123:D125"/>
    <mergeCell ref="J104:J106"/>
    <mergeCell ref="C101:C103"/>
    <mergeCell ref="D101:D103"/>
    <mergeCell ref="E101:E103"/>
    <mergeCell ref="G104:G106"/>
    <mergeCell ref="H104:H106"/>
    <mergeCell ref="I104:I106"/>
    <mergeCell ref="J120:J122"/>
    <mergeCell ref="E117:E119"/>
    <mergeCell ref="D117:D119"/>
    <mergeCell ref="H101:H103"/>
    <mergeCell ref="G101:G103"/>
  </mergeCells>
  <phoneticPr fontId="1" type="noConversion"/>
  <pageMargins left="0.17" right="0.23" top="0.49" bottom="0.511811023622047" header="3.9370078740157501E-2" footer="3.9370078740157501E-2"/>
  <pageSetup paperSize="8" scale="29" fitToHeight="2" orientation="portrait" r:id="rId1"/>
  <headerFooter alignWithMargins="0">
    <oddFooter>&amp;C- &amp;P -</oddFooter>
  </headerFooter>
  <rowBreaks count="2" manualBreakCount="2">
    <brk id="68" min="1" max="39" man="1"/>
    <brk id="115" min="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General Aspects </vt:lpstr>
      <vt:lpstr>PP</vt:lpstr>
      <vt:lpstr>PP!Print_Area</vt:lpstr>
      <vt:lpstr>'General Aspects '!PROJECTCODE</vt:lpstr>
      <vt:lpstr>'General Aspects '!THEME_NAME</vt:lpstr>
    </vt:vector>
  </TitlesOfParts>
  <Company>Biomass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Procurement Plan Moldova Dutch TA – TF Financial Sector Reform</dc:title>
  <dc:subject>Moldova Dutch TA – TF Financial Sector Reform</dc:subject>
  <dc:creator>Ion Barbarasa</dc:creator>
  <cp:lastModifiedBy>PC</cp:lastModifiedBy>
  <cp:lastPrinted>2016-11-29T08:09:12Z</cp:lastPrinted>
  <dcterms:created xsi:type="dcterms:W3CDTF">2008-09-19T09:43:44Z</dcterms:created>
  <dcterms:modified xsi:type="dcterms:W3CDTF">2018-04-23T08:47:15Z</dcterms:modified>
</cp:coreProperties>
</file>